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SO 00 - VRN - vedlej..." sheetId="2" r:id="rId2"/>
    <sheet name="01 - SO 01 PB hráz na Mor..." sheetId="3" r:id="rId3"/>
    <sheet name="02 - SO 02 Hráz Splavská ..." sheetId="4" r:id="rId4"/>
    <sheet name="03 - SO 03 LB Hráz Valová..." sheetId="5" r:id="rId5"/>
    <sheet name="03.1 - SO 03 - vegetační 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'00 - SO 00 - VRN - vedlej...'!$C$116:$K$155</definedName>
    <definedName name="_xlnm.Print_Area" localSheetId="1">'00 - SO 00 - VRN - vedlej...'!$C$4:$J$39,'00 - SO 00 - VRN - vedlej...'!$C$50:$J$76,'00 - SO 00 - VRN - vedlej...'!$C$82:$J$98,'00 - SO 00 - VRN - vedlej...'!$C$104:$J$155</definedName>
    <definedName name="_xlnm.Print_Titles" localSheetId="1">'00 - SO 00 - VRN - vedlej...'!$116:$116</definedName>
    <definedName name="_xlnm._FilterDatabase" localSheetId="2" hidden="1">'01 - SO 01 PB hráz na Mor...'!$C$119:$K$182</definedName>
    <definedName name="_xlnm.Print_Area" localSheetId="2">'01 - SO 01 PB hráz na Mor...'!$C$4:$J$39,'01 - SO 01 PB hráz na Mor...'!$C$50:$J$76,'01 - SO 01 PB hráz na Mor...'!$C$82:$J$101,'01 - SO 01 PB hráz na Mor...'!$C$107:$J$182</definedName>
    <definedName name="_xlnm.Print_Titles" localSheetId="2">'01 - SO 01 PB hráz na Mor...'!$119:$119</definedName>
    <definedName name="_xlnm._FilterDatabase" localSheetId="3" hidden="1">'02 - SO 02 Hráz Splavská ...'!$C$119:$K$190</definedName>
    <definedName name="_xlnm.Print_Area" localSheetId="3">'02 - SO 02 Hráz Splavská ...'!$C$4:$J$39,'02 - SO 02 Hráz Splavská ...'!$C$50:$J$76,'02 - SO 02 Hráz Splavská ...'!$C$82:$J$101,'02 - SO 02 Hráz Splavská ...'!$C$107:$J$190</definedName>
    <definedName name="_xlnm.Print_Titles" localSheetId="3">'02 - SO 02 Hráz Splavská ...'!$119:$119</definedName>
    <definedName name="_xlnm._FilterDatabase" localSheetId="4" hidden="1">'03 - SO 03 LB Hráz Valová...'!$C$119:$K$213</definedName>
    <definedName name="_xlnm.Print_Area" localSheetId="4">'03 - SO 03 LB Hráz Valová...'!$C$4:$J$39,'03 - SO 03 LB Hráz Valová...'!$C$50:$J$76,'03 - SO 03 LB Hráz Valová...'!$C$82:$J$101,'03 - SO 03 LB Hráz Valová...'!$C$107:$J$213</definedName>
    <definedName name="_xlnm.Print_Titles" localSheetId="4">'03 - SO 03 LB Hráz Valová...'!$119:$119</definedName>
    <definedName name="_xlnm._FilterDatabase" localSheetId="5" hidden="1">'03.1 - SO 03 - vegetační ...'!$C$117:$K$142</definedName>
    <definedName name="_xlnm.Print_Area" localSheetId="5">'03.1 - SO 03 - vegetační ...'!$C$4:$J$39,'03.1 - SO 03 - vegetační ...'!$C$50:$J$76,'03.1 - SO 03 - vegetační ...'!$C$82:$J$99,'03.1 - SO 03 - vegetační ...'!$C$105:$J$142</definedName>
    <definedName name="_xlnm.Print_Titles" localSheetId="5">'03.1 - SO 03 - vegetační ...'!$117:$117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91"/>
  <c r="J14"/>
  <c r="J12"/>
  <c r="J112"/>
  <c r="E7"/>
  <c r="E108"/>
  <c i="5" r="J37"/>
  <c r="J36"/>
  <c i="1" r="AY98"/>
  <c i="5" r="J35"/>
  <c i="1" r="AX98"/>
  <c i="5" r="BI212"/>
  <c r="BH212"/>
  <c r="BG212"/>
  <c r="BF212"/>
  <c r="T212"/>
  <c r="T211"/>
  <c r="R212"/>
  <c r="R211"/>
  <c r="P212"/>
  <c r="P211"/>
  <c r="BI207"/>
  <c r="BH207"/>
  <c r="BG207"/>
  <c r="BF207"/>
  <c r="T207"/>
  <c r="R207"/>
  <c r="P207"/>
  <c r="BI203"/>
  <c r="BH203"/>
  <c r="BG203"/>
  <c r="BF203"/>
  <c r="T203"/>
  <c r="R203"/>
  <c r="P203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91"/>
  <c r="J14"/>
  <c r="J12"/>
  <c r="J114"/>
  <c r="E7"/>
  <c r="E110"/>
  <c i="4" r="J37"/>
  <c r="J36"/>
  <c i="1" r="AY97"/>
  <c i="4" r="J35"/>
  <c i="1" r="AX97"/>
  <c i="4" r="BI189"/>
  <c r="BH189"/>
  <c r="BG189"/>
  <c r="BF189"/>
  <c r="T189"/>
  <c r="T188"/>
  <c r="R189"/>
  <c r="R188"/>
  <c r="P189"/>
  <c r="P188"/>
  <c r="BI184"/>
  <c r="BH184"/>
  <c r="BG184"/>
  <c r="BF184"/>
  <c r="T184"/>
  <c r="R184"/>
  <c r="P184"/>
  <c r="BI180"/>
  <c r="BH180"/>
  <c r="BG180"/>
  <c r="BF180"/>
  <c r="T180"/>
  <c r="R180"/>
  <c r="P180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116"/>
  <c r="J14"/>
  <c r="J12"/>
  <c r="J114"/>
  <c r="E7"/>
  <c r="E85"/>
  <c i="3" r="J37"/>
  <c r="J36"/>
  <c i="1" r="AY96"/>
  <c i="3" r="J35"/>
  <c i="1" r="AX96"/>
  <c i="3" r="BI181"/>
  <c r="BH181"/>
  <c r="BG181"/>
  <c r="BF181"/>
  <c r="T181"/>
  <c r="T180"/>
  <c r="R181"/>
  <c r="R180"/>
  <c r="P181"/>
  <c r="P180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91"/>
  <c r="J14"/>
  <c r="J12"/>
  <c r="J114"/>
  <c r="E7"/>
  <c r="E85"/>
  <c i="2" r="J37"/>
  <c r="J36"/>
  <c i="1" r="AY95"/>
  <c i="2" r="J35"/>
  <c i="1" r="AX95"/>
  <c i="2"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BK150"/>
  <c r="BK144"/>
  <c r="J142"/>
  <c r="BK137"/>
  <c r="BK131"/>
  <c r="BK125"/>
  <c r="BK119"/>
  <c r="J150"/>
  <c r="J144"/>
  <c r="J140"/>
  <c r="J134"/>
  <c r="BK128"/>
  <c r="BK122"/>
  <c i="1" r="AS94"/>
  <c i="3" r="J163"/>
  <c r="BK159"/>
  <c r="J151"/>
  <c r="BK141"/>
  <c r="J127"/>
  <c r="BK181"/>
  <c r="BK172"/>
  <c r="BK163"/>
  <c r="J155"/>
  <c r="BK146"/>
  <c r="BK136"/>
  <c r="BK127"/>
  <c i="4" r="BK189"/>
  <c r="J180"/>
  <c r="BK174"/>
  <c r="BK165"/>
  <c r="BK156"/>
  <c r="BK138"/>
  <c r="BK127"/>
  <c r="J189"/>
  <c r="BK184"/>
  <c r="J174"/>
  <c r="J165"/>
  <c r="J156"/>
  <c r="BK148"/>
  <c r="J138"/>
  <c r="J127"/>
  <c i="5" r="BK212"/>
  <c r="BK203"/>
  <c r="J190"/>
  <c r="J180"/>
  <c r="BK172"/>
  <c r="J164"/>
  <c r="J155"/>
  <c r="BK147"/>
  <c r="BK139"/>
  <c r="J131"/>
  <c r="BK123"/>
  <c r="BK207"/>
  <c r="BK197"/>
  <c r="BK190"/>
  <c r="BK180"/>
  <c r="BK168"/>
  <c r="J160"/>
  <c r="J151"/>
  <c r="J147"/>
  <c r="J139"/>
  <c r="BK131"/>
  <c r="J123"/>
  <c i="6" r="J137"/>
  <c r="BK129"/>
  <c r="BK121"/>
  <c r="J129"/>
  <c r="J121"/>
  <c i="2" r="BK153"/>
  <c r="BK147"/>
  <c r="BK140"/>
  <c r="BK134"/>
  <c r="J128"/>
  <c r="J122"/>
  <c r="J153"/>
  <c r="J147"/>
  <c r="BK142"/>
  <c r="J137"/>
  <c r="J131"/>
  <c r="J125"/>
  <c r="J119"/>
  <c i="3" r="J181"/>
  <c r="J176"/>
  <c r="J172"/>
  <c r="BK167"/>
  <c r="BK155"/>
  <c r="J146"/>
  <c r="J136"/>
  <c r="BK132"/>
  <c r="BK123"/>
  <c r="BK176"/>
  <c r="J167"/>
  <c r="J159"/>
  <c r="BK151"/>
  <c r="J141"/>
  <c r="J132"/>
  <c r="J123"/>
  <c i="4" r="J184"/>
  <c r="J170"/>
  <c r="J160"/>
  <c r="BK152"/>
  <c r="J148"/>
  <c r="BK143"/>
  <c r="J131"/>
  <c r="J123"/>
  <c r="BK180"/>
  <c r="BK170"/>
  <c r="BK160"/>
  <c r="J152"/>
  <c r="J143"/>
  <c r="BK131"/>
  <c r="BK123"/>
  <c i="5" r="J207"/>
  <c r="J197"/>
  <c r="BK194"/>
  <c r="BK185"/>
  <c r="J176"/>
  <c r="J168"/>
  <c r="BK160"/>
  <c r="BK151"/>
  <c r="J143"/>
  <c r="J135"/>
  <c r="BK127"/>
  <c r="J212"/>
  <c r="J203"/>
  <c r="J194"/>
  <c r="J185"/>
  <c r="BK176"/>
  <c r="J172"/>
  <c r="BK164"/>
  <c r="BK155"/>
  <c r="BK143"/>
  <c r="BK135"/>
  <c r="J127"/>
  <c i="6" r="BK140"/>
  <c r="J133"/>
  <c r="BK125"/>
  <c r="J140"/>
  <c r="BK137"/>
  <c r="BK133"/>
  <c r="J125"/>
  <c i="2" l="1" r="BK118"/>
  <c r="J118"/>
  <c r="J97"/>
  <c r="R118"/>
  <c r="R117"/>
  <c i="3" r="P122"/>
  <c r="R122"/>
  <c r="BK171"/>
  <c r="J171"/>
  <c r="J99"/>
  <c r="R171"/>
  <c i="4" r="BK122"/>
  <c r="J122"/>
  <c r="J98"/>
  <c r="R122"/>
  <c r="BK179"/>
  <c r="J179"/>
  <c r="J99"/>
  <c r="T179"/>
  <c i="5" r="P122"/>
  <c r="R122"/>
  <c r="BK202"/>
  <c r="J202"/>
  <c r="J99"/>
  <c r="R202"/>
  <c i="2" r="P118"/>
  <c r="P117"/>
  <c i="1" r="AU95"/>
  <c i="2" r="T118"/>
  <c r="T117"/>
  <c i="3" r="BK122"/>
  <c r="J122"/>
  <c r="J98"/>
  <c r="T122"/>
  <c r="P171"/>
  <c r="T171"/>
  <c i="4" r="P122"/>
  <c r="T122"/>
  <c r="T121"/>
  <c r="T120"/>
  <c r="P179"/>
  <c r="R179"/>
  <c i="5" r="BK122"/>
  <c r="J122"/>
  <c r="J98"/>
  <c r="T122"/>
  <c r="P202"/>
  <c r="T202"/>
  <c i="6" r="BK120"/>
  <c r="J120"/>
  <c r="J98"/>
  <c r="P120"/>
  <c r="P119"/>
  <c r="P118"/>
  <c i="1" r="AU99"/>
  <c i="6" r="R120"/>
  <c r="R119"/>
  <c r="R118"/>
  <c r="T120"/>
  <c r="T119"/>
  <c r="T118"/>
  <c i="3" r="BK180"/>
  <c r="J180"/>
  <c r="J100"/>
  <c i="5" r="BK211"/>
  <c r="J211"/>
  <c r="J100"/>
  <c i="4" r="BK188"/>
  <c r="J188"/>
  <c r="J100"/>
  <c i="5" r="BK121"/>
  <c r="J121"/>
  <c r="J97"/>
  <c i="6" r="J89"/>
  <c r="J91"/>
  <c r="J92"/>
  <c r="F114"/>
  <c r="BE129"/>
  <c r="BE133"/>
  <c r="BE140"/>
  <c r="E85"/>
  <c r="F92"/>
  <c r="BE121"/>
  <c r="BE125"/>
  <c r="BE137"/>
  <c i="5" r="E85"/>
  <c r="J89"/>
  <c r="J91"/>
  <c r="J92"/>
  <c r="F116"/>
  <c r="F117"/>
  <c r="BE127"/>
  <c r="BE143"/>
  <c r="BE164"/>
  <c r="BE172"/>
  <c r="BE185"/>
  <c r="BE194"/>
  <c r="BE197"/>
  <c r="BE123"/>
  <c r="BE131"/>
  <c r="BE135"/>
  <c r="BE139"/>
  <c r="BE147"/>
  <c r="BE151"/>
  <c r="BE155"/>
  <c r="BE160"/>
  <c r="BE168"/>
  <c r="BE176"/>
  <c r="BE180"/>
  <c r="BE190"/>
  <c r="BE203"/>
  <c r="BE207"/>
  <c r="BE212"/>
  <c i="3" r="BK121"/>
  <c r="J121"/>
  <c r="J97"/>
  <c i="4" r="J89"/>
  <c r="J91"/>
  <c r="E110"/>
  <c r="J117"/>
  <c r="BE127"/>
  <c r="BE143"/>
  <c r="F91"/>
  <c r="F92"/>
  <c r="BE123"/>
  <c r="BE131"/>
  <c r="BE138"/>
  <c r="BE148"/>
  <c r="BE152"/>
  <c r="BE156"/>
  <c r="BE160"/>
  <c r="BE165"/>
  <c r="BE170"/>
  <c r="BE174"/>
  <c r="BE180"/>
  <c r="BE184"/>
  <c r="BE189"/>
  <c i="3" r="J89"/>
  <c r="J91"/>
  <c r="J92"/>
  <c r="E110"/>
  <c r="F116"/>
  <c r="F117"/>
  <c r="BE123"/>
  <c r="BE136"/>
  <c r="BE141"/>
  <c r="BE146"/>
  <c r="BE151"/>
  <c r="BE155"/>
  <c r="BE167"/>
  <c r="BE172"/>
  <c r="BE181"/>
  <c r="BE127"/>
  <c r="BE132"/>
  <c r="BE159"/>
  <c r="BE163"/>
  <c r="BE176"/>
  <c i="2" r="J89"/>
  <c r="J92"/>
  <c r="J113"/>
  <c r="BE122"/>
  <c r="BE125"/>
  <c r="BE140"/>
  <c r="BE144"/>
  <c r="BE153"/>
  <c r="E85"/>
  <c r="F91"/>
  <c r="F92"/>
  <c r="BE119"/>
  <c r="BE128"/>
  <c r="BE131"/>
  <c r="BE134"/>
  <c r="BE137"/>
  <c r="BE142"/>
  <c r="BE147"/>
  <c r="BE150"/>
  <c r="J34"/>
  <c i="1" r="AW95"/>
  <c i="2" r="F34"/>
  <c i="1" r="BA95"/>
  <c i="2" r="F37"/>
  <c i="1" r="BD95"/>
  <c i="3" r="F36"/>
  <c i="1" r="BC96"/>
  <c i="3" r="J34"/>
  <c i="1" r="AW96"/>
  <c i="3" r="F35"/>
  <c i="1" r="BB96"/>
  <c i="4" r="J34"/>
  <c i="1" r="AW97"/>
  <c i="4" r="F35"/>
  <c i="1" r="BB97"/>
  <c i="5" r="F34"/>
  <c i="1" r="BA98"/>
  <c i="5" r="F37"/>
  <c i="1" r="BD98"/>
  <c i="5" r="F35"/>
  <c i="1" r="BB98"/>
  <c i="6" r="F37"/>
  <c i="1" r="BD99"/>
  <c i="6" r="F36"/>
  <c i="1" r="BC99"/>
  <c i="2" r="F35"/>
  <c i="1" r="BB95"/>
  <c i="2" r="F36"/>
  <c i="1" r="BC95"/>
  <c i="3" r="F34"/>
  <c i="1" r="BA96"/>
  <c i="3" r="F37"/>
  <c i="1" r="BD96"/>
  <c i="4" r="F34"/>
  <c i="1" r="BA97"/>
  <c i="4" r="F37"/>
  <c i="1" r="BD97"/>
  <c i="4" r="F36"/>
  <c i="1" r="BC97"/>
  <c i="5" r="F36"/>
  <c i="1" r="BC98"/>
  <c i="5" r="J34"/>
  <c i="1" r="AW98"/>
  <c i="6" r="F35"/>
  <c i="1" r="BB99"/>
  <c i="6" r="J34"/>
  <c i="1" r="AW99"/>
  <c i="6" r="F34"/>
  <c i="1" r="BA99"/>
  <c i="5" l="1" r="T121"/>
  <c r="T120"/>
  <c r="R121"/>
  <c r="R120"/>
  <c i="3" r="P121"/>
  <c r="P120"/>
  <c i="1" r="AU96"/>
  <c i="4" r="P121"/>
  <c r="P120"/>
  <c i="1" r="AU97"/>
  <c i="3" r="T121"/>
  <c r="T120"/>
  <c i="5" r="P121"/>
  <c r="P120"/>
  <c i="1" r="AU98"/>
  <c i="4" r="R121"/>
  <c r="R120"/>
  <c i="3" r="R121"/>
  <c r="R120"/>
  <c i="2" r="BK117"/>
  <c r="J117"/>
  <c r="J96"/>
  <c i="6" r="BK119"/>
  <c r="J119"/>
  <c r="J97"/>
  <c i="4" r="BK121"/>
  <c r="J121"/>
  <c r="J97"/>
  <c i="5" r="BK120"/>
  <c r="J120"/>
  <c r="J96"/>
  <c i="3" r="BK120"/>
  <c r="J120"/>
  <c r="J96"/>
  <c i="2" r="J33"/>
  <c i="1" r="AV95"/>
  <c r="AT95"/>
  <c i="3" r="F33"/>
  <c i="1" r="AZ96"/>
  <c i="4" r="F33"/>
  <c i="1" r="AZ97"/>
  <c i="5" r="F33"/>
  <c i="1" r="AZ98"/>
  <c i="6" r="J33"/>
  <c i="1" r="AV99"/>
  <c r="AT99"/>
  <c i="6" r="F33"/>
  <c i="1" r="AZ99"/>
  <c r="BA94"/>
  <c r="W30"/>
  <c i="2" r="F33"/>
  <c i="1" r="AZ95"/>
  <c i="3" r="J33"/>
  <c i="1" r="AV96"/>
  <c r="AT96"/>
  <c i="4" r="J33"/>
  <c i="1" r="AV97"/>
  <c r="AT97"/>
  <c i="5" r="J33"/>
  <c i="1" r="AV98"/>
  <c r="AT98"/>
  <c r="BD94"/>
  <c r="W33"/>
  <c r="BC94"/>
  <c r="W32"/>
  <c r="BB94"/>
  <c r="W31"/>
  <c i="6" l="1" r="BK118"/>
  <c r="J118"/>
  <c r="J96"/>
  <c i="4" r="BK120"/>
  <c r="J120"/>
  <c r="J96"/>
  <c i="1" r="AU94"/>
  <c i="2" r="J30"/>
  <c i="1" r="AG95"/>
  <c i="3" r="J30"/>
  <c i="1" r="AG96"/>
  <c i="5" r="J30"/>
  <c i="1" r="AG98"/>
  <c r="AN98"/>
  <c r="AZ94"/>
  <c r="W29"/>
  <c r="AX94"/>
  <c r="AW94"/>
  <c r="AK30"/>
  <c r="AY94"/>
  <c i="2" l="1" r="J39"/>
  <c i="5" r="J39"/>
  <c i="3" r="J39"/>
  <c i="1" r="AN96"/>
  <c r="AN95"/>
  <c i="6" r="J30"/>
  <c i="1" r="AG99"/>
  <c i="4" r="J30"/>
  <c i="1" r="AG97"/>
  <c r="AV94"/>
  <c r="AK29"/>
  <c i="6" l="1" r="J39"/>
  <c i="4" r="J39"/>
  <c i="1" r="AN99"/>
  <c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<sst xmlns="http://schemas.openxmlformats.org/spreadsheetml/2006/main">
  <si>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</si>
  <si>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</si>
  <si>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</si>
  <si>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</si>
  <si>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</si>
  <si>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{64ee2883-feba-4cee-bec5-e5cbc857d7f5}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</si>
  <si>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</si>
  <si>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</si>
  <si>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</si>
  <si>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</si>
  <si>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</si>
  <si>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</si>
  <si>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</si>
  <si>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</si>
  <si>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222168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</si>
  <si>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</si>
  <si>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</si>
  <si>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Morava, oprava hrází Tovačov, Věrovany a oprava hráze Valová, Uhřičice</t>
  </si>
  <si>
    <t>KSO:</t>
  </si>
  <si>
    <t>CC-CZ:</t>
  </si>
  <si>
    <t>Místo:</t>
  </si>
  <si>
    <t>k.ú. Tovačov, k.ú. Uhřičice</t>
  </si>
  <si>
    <t>Datum:</t>
  </si>
  <si>
    <t>31. 7. 2025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</si>
  <si>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</si>
  <si>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</si>
  <si>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</si>
  <si>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</si>
  <si>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</si>
  <si>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</si>
  <si>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</si>
  <si>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</si>
  <si>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</si>
  <si>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</si>
  <si>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</si>
  <si>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</si>
  <si>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</si>
  <si>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</si>
  <si>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</si>
  <si>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</si>
  <si>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</si>
  <si>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</si>
  <si>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</si>
  <si>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</si>
  <si>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</si>
  <si>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</si>
  <si>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</si>
  <si>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</si>
  <si>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</si>
  <si>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</si>
  <si>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</si>
  <si>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</si>
  <si>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</si>
  <si>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</si>
  <si>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</si>
  <si>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</si>
  <si>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</si>
  <si>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</si>
  <si>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</si>
  <si>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</si>
  <si>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</si>
  <si>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</si>
  <si>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</si>
  <si>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</si>
  <si>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</si>
  <si>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</si>
  <si>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</si>
  <si>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</si>
  <si>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</si>
  <si>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</si>
  <si>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</si>
  <si>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</si>
  <si>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</si>
  <si>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</si>
  <si>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</si>
  <si>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</si>
  <si>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</si>
  <si>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</si>
  <si>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</si>
  <si>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</si>
  <si>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</si>
  <si>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</si>
  <si>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</si>
  <si>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</si>
  <si>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</si>
  <si>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</si>
  <si>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SO 00 - VRN - vedlej...</t>
  </si>
  <si>
    <t>STA</t>
  </si>
  <si>
    <t>1</t>
  </si>
  <si>
    <t>{fe534e46-ea8e-49aa-9b7a-694df078d761}</t>
  </si>
  <si>
    <t>2</t>
  </si>
  <si>
    <t>01</t>
  </si>
  <si>
    <t>SO 01 PB hráz na Mor...</t>
  </si>
  <si>
    <t>{c3a747ae-502e-4956-b67d-fbb9d88e59f4}</t>
  </si>
  <si>
    <t>02</t>
  </si>
  <si>
    <t>SO 02 Hráz Splavská ...</t>
  </si>
  <si>
    <t>{4f51c2f6-2101-4e1f-ba37-d090ea292a8c}</t>
  </si>
  <si>
    <t>03</t>
  </si>
  <si>
    <t>SO 03 LB Hráz Valová...</t>
  </si>
  <si>
    <t>{04f36e03-42ee-4b55-8999-3c1025cd72c2}</t>
  </si>
  <si>
    <t>03.1</t>
  </si>
  <si>
    <t>SO 03 - vegetační ...</t>
  </si>
  <si>
    <t>{cc8b409a-40e3-48f6-962f-0892794a22c6}</t>
  </si>
  <si>
    <t>KRYCÍ LIST SOUPISU PRACÍ</t>
  </si>
  <si>
    <t>Objekt:</t>
  </si>
  <si>
    <t>00 - SO 00 - VRN - vedlej...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</si>
  <si>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</si>
  <si>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</si>
  <si>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</si>
  <si>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</si>
  <si>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</si>
  <si>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</si>
  <si>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</si>
  <si>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</si>
  <si>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</si>
  <si>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</si>
  <si>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</si>
  <si>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</si>
  <si>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</si>
  <si>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</si>
  <si>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</si>
  <si>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</si>
  <si>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</si>
  <si>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</si>
  <si>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</si>
  <si>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</si>
  <si>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</si>
  <si>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</si>
  <si>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</si>
  <si>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</si>
  <si>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R01</t>
  </si>
  <si>
    <t>Vytyčení stavby</t>
  </si>
  <si>
    <t>soubor</t>
  </si>
  <si>
    <t>4</t>
  </si>
  <si>
    <t>PP</t>
  </si>
  <si>
    <t>P</t>
  </si>
  <si>
    <t xml:space="preserve">Poznámka k položce:_x000d_
Poznámka k položce: 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 - vytýčení bude provedeno geodetickou firmou na základě předané digitální formy situace stavby v JTSK a BPV. - detailní vytýčení jednotlivých prvků stavebních objektů bude provedeno na základě předané projektové dokumentace k provádění stavby (rozměry prvků, výškové osazení).</t>
  </si>
  <si>
    <t>R02</t>
  </si>
  <si>
    <t>Zajištění a zabezpečení zařízení staveniště</t>
  </si>
  <si>
    <t>Poznámka k položce:_x000d_
Poznámka k položce: - zřízení, provoz a likvidace zařízení staveniště, včetně případných přípojek, přístupů, deponií apod. - včetně případného nájmu za pozemky - zajištění umístění štítku o povolení stavby</t>
  </si>
  <si>
    <t>3</t>
  </si>
  <si>
    <t>R05</t>
  </si>
  <si>
    <t>Protokolární předání stavbou dotčených pozemků</t>
  </si>
  <si>
    <t>6</t>
  </si>
  <si>
    <t>Poznámka k položce:_x000d_
Poznámka k položce: - včetně komunikací, uvedených do původního stavu, zpět jejich vlastníkům - včetně případných nájmů za využití pozemků pro účely stavby - včetně majektu investora - koruny hrází</t>
  </si>
  <si>
    <t>R06</t>
  </si>
  <si>
    <t>Zpracování a předání dokumentace</t>
  </si>
  <si>
    <t>8</t>
  </si>
  <si>
    <t xml:space="preserve">Poznámka k položce:_x000d_
Poznámka k položce: - skutečného provedení stavby (2 paré + 1 v elektronické formě) objednateli a zaměření skutečného provedení stavby  - geodetická část dokumentace (2 paré + 1 v elektronické formě) v rozsahu odpovídajícím příslušným právním předpisům - včetně zápisu do digitalní technické mapy KÚ  - pořízení fotodokumentace stavby</t>
  </si>
  <si>
    <t>R13</t>
  </si>
  <si>
    <t>Vytyčení inženýrských sítí</t>
  </si>
  <si>
    <t>10</t>
  </si>
  <si>
    <t>Poznámka k položce:_x000d_
Poznámka k položce: - vytýčení, zajištění, předání stávajícího vedení včetně veškerých předávacíh protokolů</t>
  </si>
  <si>
    <t>R15</t>
  </si>
  <si>
    <t>Dočasná dopravní opatření</t>
  </si>
  <si>
    <t>Poznámka k položce:_x000d_
Poznámka k položce: - náklady na vyhotovení návrhu dočasného dopravního značení, jeho projednání s dotčenými orgány a organizacemi vč. zajištění rozhodnutí o zvláštním užívání komunikace, dodání dopravních značek a světelné signalizace, jejich rozmístění a přemísťování a jejich údržba v průběhu výstavby včetně následného odstranění po ukončení stavebních prací. - v rozsahu nezbytném pro řádné a bezpečné provádění prací na stavbě</t>
  </si>
  <si>
    <t>7</t>
  </si>
  <si>
    <t>R16</t>
  </si>
  <si>
    <t>Zajištění plnění povinností dle zák. č. 309/2006 Sb.</t>
  </si>
  <si>
    <t>14</t>
  </si>
  <si>
    <t>Poznámka k položce:_x000d_
Poznámka k položce: - především opatření vyplívající z plánu BOZP, havarijního a povoldňového plánu</t>
  </si>
  <si>
    <t>R17</t>
  </si>
  <si>
    <t>Aktualizace havarijního a povodňového plánu pro celou stavbu</t>
  </si>
  <si>
    <t>16</t>
  </si>
  <si>
    <t>9</t>
  </si>
  <si>
    <t>R18</t>
  </si>
  <si>
    <t>Kompletní pasportizace okolních pozemků, komunikací a budov před zahájením stavby</t>
  </si>
  <si>
    <t>18</t>
  </si>
  <si>
    <t>R21</t>
  </si>
  <si>
    <t>Čištění komunikací</t>
  </si>
  <si>
    <t>20</t>
  </si>
  <si>
    <t>Poznámka k položce:_x000d_
Poznámka k položce: - průběžné čištění komunikací v průběhu stavby</t>
  </si>
  <si>
    <t>11</t>
  </si>
  <si>
    <t>R23</t>
  </si>
  <si>
    <t>Zajištění biologického dozoru při výstavbě odborně způsobilou osobou</t>
  </si>
  <si>
    <t>22</t>
  </si>
  <si>
    <t>Poznámka k položce:_x000d_
Poznámka k položce: - zajištění kompletní činnosti biologického dozoru po dobu stavby a to včetně případného transferu živočichů a dalších opatření nařízených dozorem</t>
  </si>
  <si>
    <t>R24</t>
  </si>
  <si>
    <t>Zkouška zhutnění násypu zemin</t>
  </si>
  <si>
    <t>24</t>
  </si>
  <si>
    <t xml:space="preserve">Poznámka k položce:_x000d_
Poznámka k položce: - násypy zemní hráze - místa odběrů určí TDS - zkoušky provádět pro každých 500 m3 násypů v rámci každého objektu - míra zhutnění 95% PS a vyšší  - předpokládaný počet 11 zkoušek</t>
  </si>
  <si>
    <t>13</t>
  </si>
  <si>
    <t>R27</t>
  </si>
  <si>
    <t>Pasportizace ochranných hrází</t>
  </si>
  <si>
    <t>26</t>
  </si>
  <si>
    <t>Poznámka k položce:_x000d_
Poznámka k položce: - pasportizace ochranných hrází dle popisu v D.1. - včetně geodetického zaměření před a po realizaci stavby - včetně všech nezbytných úkonů pro uvedení hrází do původního stavu</t>
  </si>
  <si>
    <t>01 - SO 01 PB hráz na Mor...</t>
  </si>
  <si>
    <t>HSV - Práce a dodávky HSV</t>
  </si>
  <si>
    <t xml:space="preserve">    1 - Zemní práce</t>
  </si>
  <si>
    <t xml:space="preserve">    2 - Zakládání</t>
  </si>
  <si>
    <t xml:space="preserve">    998 - Přesun hmot</t>
  </si>
  <si>
    <t>HSV</t>
  </si>
  <si>
    <t>Práce a dodávky HSV</t>
  </si>
  <si>
    <t>Zemní práce</t>
  </si>
  <si>
    <t>121151123</t>
  </si>
  <si>
    <t>Sejmutí ornice plochy přes 500 m2 tl vrstvy do 200 mm strojně</t>
  </si>
  <si>
    <t>m2</t>
  </si>
  <si>
    <t>Sejmutí ornice strojně při souvislé ploše přes 500 m2, tl. vrstvy do 200 mm</t>
  </si>
  <si>
    <t>VV</t>
  </si>
  <si>
    <t>"plocha úpravy"2150</t>
  </si>
  <si>
    <t>Součet</t>
  </si>
  <si>
    <t>162351103</t>
  </si>
  <si>
    <t>Vodorovné přemístění přes 50 do 500 m výkopku/sypaniny z horniny třídy těžitelnosti I skupiny 1 až 3</t>
  </si>
  <si>
    <t>m3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</si>
  <si>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</si>
  <si>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"ornice na mezideponii"2150*0,1</t>
  </si>
  <si>
    <t>"ornice z mezideponie"2150*0,1</t>
  </si>
  <si>
    <t>167151111</t>
  </si>
  <si>
    <t>Nakládání výkopku z hornin třídy těžitelnosti I skupiny 1 až 3 přes 100 m3</t>
  </si>
  <si>
    <t>Nakládání, skládání a překládání neulehlého výkopku nebo sypaniny strojně nakládání, množství přes 100 m3, z hornin třídy těžitelnosti I, skupiny 1 až 3</t>
  </si>
  <si>
    <t>181951112</t>
  </si>
  <si>
    <t>Úprava pláně v hornině třídy těžitelnosti I skupiny 1 až 3 se zhutněním strojně</t>
  </si>
  <si>
    <t>Úprava pláně vyrovnáním výškových rozdílů strojně v hornině třídy těžitelnosti I, skupiny 1 až 3 se zhutněním</t>
  </si>
  <si>
    <t>"koruna hráze před hutněním"780</t>
  </si>
  <si>
    <t>"koruna hráze po dosypání"780</t>
  </si>
  <si>
    <t>182251101</t>
  </si>
  <si>
    <t>Svahování násypů strojně</t>
  </si>
  <si>
    <t>Svahování trvalých svahů do projektovaných profilů strojně s potřebným přemístěním výkopku při svahování násypů v jakékoliv hornině</t>
  </si>
  <si>
    <t>"svahy hráze před hutněním"1370</t>
  </si>
  <si>
    <t>"svahy hráze po dosypání"1370</t>
  </si>
  <si>
    <t>R17001</t>
  </si>
  <si>
    <t>Nákup zeminy</t>
  </si>
  <si>
    <t>Poznámka k položce:_x000d_
Poznámka k položce: - zajištění vhodné zeminy pro hutnění do tělesa hráze - včetně zatřídění zeminy, zrnitnostní křivky a zkoušky zhutnitelnosti dle PS - včetně dopravy na místo stavby</t>
  </si>
  <si>
    <t>"zemina do hráze - dle kubaturového listu"997</t>
  </si>
  <si>
    <t>171103201</t>
  </si>
  <si>
    <t>Uložení sypanin z horniny třídy těžitelnosti I a II skupiny 1 až 4 do hrází nádrží se zhutněním 100 % PS C s příměsí jílu do 20 %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</si>
  <si>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</si>
  <si>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181451123</t>
  </si>
  <si>
    <t>Založení lučního trávníku výsevem pl přes 1000 m2 ve svahu přes 1:2 do 1:1</t>
  </si>
  <si>
    <t>Založení trávníku na půdě předem připravené plochy přes 1000 m2 výsevem včetně utažení lučního na svahu přes 1:2 do 1:1</t>
  </si>
  <si>
    <t>M</t>
  </si>
  <si>
    <t>00572410</t>
  </si>
  <si>
    <t>osivo směs travní parková</t>
  </si>
  <si>
    <t>kg</t>
  </si>
  <si>
    <t>2150*0,02 "Přepočtené koeficientem množství</t>
  </si>
  <si>
    <t>181351113</t>
  </si>
  <si>
    <t>Rozprostření ornice tl vrstvy do 200 mm pl přes 500 m2 v rovině nebo ve svahu do 1:5 strojně</t>
  </si>
  <si>
    <t>Rozprostření a urovnání ornice v rovině nebo ve svahu sklonu do 1:5 strojně při souvislé ploše přes 500 m2, tl. vrstvy do 200 mm</t>
  </si>
  <si>
    <t>"koruna hráze"780</t>
  </si>
  <si>
    <t>182351133</t>
  </si>
  <si>
    <t>Rozprostření ornice pl přes 500 m2 ve svahu přes 1:5 tl vrstvy do 200 mm strojně</t>
  </si>
  <si>
    <t>Rozprostření a urovnání ornice ve svahu sklonu přes 1:5 strojně při souvislé ploše přes 500 m2, tl. vrstvy do 200 mm</t>
  </si>
  <si>
    <t>"svahy hráze"1370</t>
  </si>
  <si>
    <t>Zakládání</t>
  </si>
  <si>
    <t>213111111</t>
  </si>
  <si>
    <t>Stabilizace základové spáry zřízením vrstvy z geomříže tkané</t>
  </si>
  <si>
    <t>"násyp tělesa hráze"2150*1,1</t>
  </si>
  <si>
    <t>69321063</t>
  </si>
  <si>
    <t>geomříž dvouosá tkaná PES s tahovou pevností podélně i příčně 40kN/m</t>
  </si>
  <si>
    <t>2365*1,1845 "Přepočtené koeficientem množství</t>
  </si>
  <si>
    <t>998</t>
  </si>
  <si>
    <t>Přesun hmot</t>
  </si>
  <si>
    <t>998332011</t>
  </si>
  <si>
    <t>Přesun hmot pro úpravy vodních toků a kanály</t>
  </si>
  <si>
    <t>t</t>
  </si>
  <si>
    <t>28</t>
  </si>
  <si>
    <t>Přesun hmot pro úpravy vodních toků a kanály, hráze rybníků apod. dopravní vzdálenost do 500 m</t>
  </si>
  <si>
    <t>02 - SO 02 Hráz Splavská ...</t>
  </si>
  <si>
    <t>"plocha úpravy"1760</t>
  </si>
  <si>
    <t>122251105</t>
  </si>
  <si>
    <t>Odkopávky a prokopávky nezapažené v hornině třídy těžitelnosti I skupiny 3 objem do 1000 m3 strojně</t>
  </si>
  <si>
    <t>Odkopávky a prokopávky nezapažené strojně v hornině třídy těžitelnosti I skupiny 3 přes 500 do 1 000 m3</t>
  </si>
  <si>
    <t>"přehutnění stávající hráze - dle kubaturového listu"810</t>
  </si>
  <si>
    <t>"ornice na mezideponii"1760*0,1</t>
  </si>
  <si>
    <t>"ornice z mezideponie"1760*0,1</t>
  </si>
  <si>
    <t>"zemina ze stávající hráze na mezideponii"810</t>
  </si>
  <si>
    <t>"zemin ze stávající hráze z mezideponie"810</t>
  </si>
  <si>
    <t>"zemina do hráze - dle kubaturového listu"963</t>
  </si>
  <si>
    <t>1760*0,02 "Přepočtené koeficientem množství</t>
  </si>
  <si>
    <t>"koruna hráze"405</t>
  </si>
  <si>
    <t>"koruna hráze před hutněním"405</t>
  </si>
  <si>
    <t>"koruna hráze po dosypání"405</t>
  </si>
  <si>
    <t>"svahy hráze před hutněním"1355</t>
  </si>
  <si>
    <t>"svahy hráze po dosypání"1355</t>
  </si>
  <si>
    <t>"svahy hráze"1355</t>
  </si>
  <si>
    <t>Poznámka k položce:_x000d_
Poznámka k položce: - zajištění vhodné zeminy pro hutnění do tělesa hráze - včetně zatřídění zeminy, zrnitnostní křivky a zkoušky zhutnitelnosti dle PS - včetně dopravy na stavbu</t>
  </si>
  <si>
    <t>"násyp tělesa hráze"1760*1,1</t>
  </si>
  <si>
    <t>1936*1,1845 "Přepočtené koeficientem množství</t>
  </si>
  <si>
    <t>15</t>
  </si>
  <si>
    <t>30</t>
  </si>
  <si>
    <t>03 - SO 03 LB Hráz Valová...</t>
  </si>
  <si>
    <t>112251101</t>
  </si>
  <si>
    <t>Odstranění pařezů průměru přes 100 do 300 mm</t>
  </si>
  <si>
    <t>kus</t>
  </si>
  <si>
    <t>Odstranění pařezů strojně s jejich vykopáním nebo vytrháním průměru přes 100 do 300 mm</t>
  </si>
  <si>
    <t>"dle tabulky inventarizace dřevin"11</t>
  </si>
  <si>
    <t>112251102</t>
  </si>
  <si>
    <t>Odstranění pařezů průměru přes 300 do 500 mm</t>
  </si>
  <si>
    <t>Odstranění pařezů strojně s jejich vykopáním nebo vytrháním průměru přes 300 do 500 mm</t>
  </si>
  <si>
    <t>"dle tabulky inventarizace dřevin"16</t>
  </si>
  <si>
    <t>112251103</t>
  </si>
  <si>
    <t>Odstranění pařezů průměru přes 500 do 700 mm</t>
  </si>
  <si>
    <t>Odstranění pařezů strojně s jejich vykopáním nebo vytrháním průměru přes 500 do 700 mm</t>
  </si>
  <si>
    <t>"dle tabulky inventarizace dřevin"7</t>
  </si>
  <si>
    <t>112251104</t>
  </si>
  <si>
    <t>Odstranění pařezů průměru přes 700 do 900 mm</t>
  </si>
  <si>
    <t>Odstranění pařezů strojně s jejich vykopáním nebo vytrháním průměru přes 700 do 900 mm</t>
  </si>
  <si>
    <t>"dle tabulky inventarizace dřevin"5</t>
  </si>
  <si>
    <t>112251105</t>
  </si>
  <si>
    <t>Odstranění pařezů průměru přes 900 do 1100 mm</t>
  </si>
  <si>
    <t>Odstranění pařezů strojně s jejich vykopáním nebo vytrháním průměru přes 900 do 1100 mm</t>
  </si>
  <si>
    <t>"dle tabulky inventarizace dřevin"2</t>
  </si>
  <si>
    <t>112251107</t>
  </si>
  <si>
    <t>Odstranění pařezů průměru přes 1100 do 1300 mm</t>
  </si>
  <si>
    <t>Odstranění pařezů strojně s jejich vykopáním nebo vytrháním průměru přes 1100 do 1300 mm</t>
  </si>
  <si>
    <t>"dle tabulky inventarizace dřevin"6</t>
  </si>
  <si>
    <t>112251108</t>
  </si>
  <si>
    <t>Odstranění pařezů průměru přes 1300 do 1500 mm</t>
  </si>
  <si>
    <t>Odstranění pařezů strojně s jejich vykopáním nebo vytrháním průměru přes 1300 do 1500 mm</t>
  </si>
  <si>
    <t>"dle tabulky inventarizace dřevin"3</t>
  </si>
  <si>
    <t>"plocha úpravy"1980+3270</t>
  </si>
  <si>
    <t>"ornice na mezideponii"5250*0,1</t>
  </si>
  <si>
    <t>"ornice z mezideponie"5250*0,1</t>
  </si>
  <si>
    <t>"zemina do hráze - dle kubaturového listu"2530</t>
  </si>
  <si>
    <t>5250*0,02 "Přepočtené koeficientem množství</t>
  </si>
  <si>
    <t>"koruna hráze"450+730</t>
  </si>
  <si>
    <t>"koruna hráze před hutněním"1180</t>
  </si>
  <si>
    <t>"koruna hráze po dosypání"1180</t>
  </si>
  <si>
    <t>32</t>
  </si>
  <si>
    <t>"svahy hráze před hutněním"4070</t>
  </si>
  <si>
    <t>"svahy hráze po dosypání"4070</t>
  </si>
  <si>
    <t>17</t>
  </si>
  <si>
    <t>34</t>
  </si>
  <si>
    <t>"svahy hráze"4070</t>
  </si>
  <si>
    <t>R11001</t>
  </si>
  <si>
    <t>Likvidace pařezů dle platné legislativy</t>
  </si>
  <si>
    <t>36</t>
  </si>
  <si>
    <t>Poznámka k položce:_x000d_
Poznámka k položce: - v celé zájmové oblasti - včetně vodorovné dopravy pařezů do 20 km</t>
  </si>
  <si>
    <t>19</t>
  </si>
  <si>
    <t>38</t>
  </si>
  <si>
    <t>40</t>
  </si>
  <si>
    <t>"násyp tělesa hráze"5250*1,1</t>
  </si>
  <si>
    <t>42</t>
  </si>
  <si>
    <t>5775*1,1845 "Přepočtené koeficientem množství</t>
  </si>
  <si>
    <t>44</t>
  </si>
  <si>
    <t>03.1 - SO 03 - vegetační ...</t>
  </si>
  <si>
    <t>111251101</t>
  </si>
  <si>
    <t>Odstranění křovin a stromů průměru kmene do 100 mm i s kořeny sklonu terénu do 1:5 z celkové plochy do 100 m2 strojně</t>
  </si>
  <si>
    <t>Odstranění křovin a stromů s odstraněním kořenů strojně průměru kmene do 100 mm v rovině nebo ve svahu sklonu terénu do 1:5, při celkové ploše do 100 m2</t>
  </si>
  <si>
    <t>"dle tabulky inventarizace dřevin"5+4+4+4+8</t>
  </si>
  <si>
    <t>112101101</t>
  </si>
  <si>
    <t>Odstranění stromů listnatých průměru kmene přes 100 do 300 mm</t>
  </si>
  <si>
    <t>Odstranění stromů s odřezáním kmene a s odvětvením listnatých, průměru kmene přes 100 do 300 mm</t>
  </si>
  <si>
    <t>"dle tabulky inventarizace dřevin"59</t>
  </si>
  <si>
    <t>112101102</t>
  </si>
  <si>
    <t>Odstranění stromů listnatých průměru kmene přes 300 do 500 mm</t>
  </si>
  <si>
    <t>Odstranění stromů s odřezáním kmene a s odvětvením listnatých, průměru kmene přes 300 do 500 mm</t>
  </si>
  <si>
    <t>"dle tabulky inventarizace dřevin"43</t>
  </si>
  <si>
    <t>112101104</t>
  </si>
  <si>
    <t>Odstranění stromů listnatých průměru kmene přes 700 do 900 mm</t>
  </si>
  <si>
    <t>Odstranění stromů s odřezáním kmene a s odvětvením listnatých, průměru kmene přes 700 do 900 mm</t>
  </si>
  <si>
    <t>Kompletní likvidace dřevních zbytků a větví v souladu se zák. o odpadech 541/2020 Sb., v platném znění</t>
  </si>
  <si>
    <t>Poznámka k položce:_x000d_
Poznámka k položce: - veškerá dřevní hmota z kácení dřevin - součástí položky je doprava, potřebná manipulace a ekologické zpracování</t>
  </si>
  <si>
    <t>R11002</t>
  </si>
  <si>
    <t>Náhradní výsadba</t>
  </si>
  <si>
    <t>Poznámka k položce:_x000d_
Poznámka k položce: - bude provedena výsadba dle rozhodnutí OŽP Přerov - součástí položky se rozumí: hloubení jamek pro výsadbu, dodání substrátu, výsadba dřevin, ukotvení 3 kůly výšky 2 - 3 m a ukotvení, obalení kmene rákosem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</si>
</sst>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jpg" /><Relationship Id="rId2" Type="http://schemas.openxmlformats.org/officeDocument/2006/relationships/image" Target="../media/image21.jpg" /><Relationship Id="rId3" Type="http://schemas.openxmlformats.org/officeDocument/2006/relationships/image" Target="../media/image22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104</xdr:row>
      <xdr:rowOff>0</xdr:rowOff>
    </xdr:from>
    <xdr:to>
      <xdr:col>9</xdr:col>
      <xdr:colOff>1215390</xdr:colOff>
      <xdr:row>108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222168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 xml:space="preserve"> Morava, oprava hrází Tovačov, Věrovany a oprava hráze Valová, Uhřičice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k.ú. Tovačov, k.ú. Uhřičice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31. 7. 2025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Moravy, s.p.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Ing. Vít Pučálek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79</v>
      </c>
      <c r="BT94" s="116" t="s">
        <v>80</v>
      </c>
      <c r="BU94" s="117" t="s">
        <v>81</v>
      </c>
      <c r="BV94" s="116" t="s">
        <v>82</v>
      </c>
      <c r="BW94" s="116" t="s">
        <v>5</v>
      </c>
      <c r="BX94" s="116" t="s">
        <v>83</v>
      </c>
      <c r="CL94" s="116" t="s">
        <v>1</v>
      </c>
    </row>
    <row r="95" s="7" customFormat="1" ht="16.5" customHeight="1">
      <c r="A95" s="118" t="s">
        <v>84</v>
      </c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'00 - SO 00 - VRN - vedlej...'!J30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'00 - SO 00 - VRN - vedlej...'!P117</f>
        <v>0</v>
      </c>
      <c r="AV95" s="127">
        <f>'00 - SO 00 - VRN - vedlej...'!J33</f>
        <v>0</v>
      </c>
      <c r="AW95" s="127">
        <f>'00 - SO 00 - VRN - vedlej...'!J34</f>
        <v>0</v>
      </c>
      <c r="AX95" s="127">
        <f>'00 - SO 00 - VRN - vedlej...'!J35</f>
        <v>0</v>
      </c>
      <c r="AY95" s="127">
        <f>'00 - SO 00 - VRN - vedlej...'!J36</f>
        <v>0</v>
      </c>
      <c r="AZ95" s="127">
        <f>'00 - SO 00 - VRN - vedlej...'!F33</f>
        <v>0</v>
      </c>
      <c r="BA95" s="127">
        <f>'00 - SO 00 - VRN - vedlej...'!F34</f>
        <v>0</v>
      </c>
      <c r="BB95" s="127">
        <f>'00 - SO 00 - VRN - vedlej...'!F35</f>
        <v>0</v>
      </c>
      <c r="BC95" s="127">
        <f>'00 - SO 00 - VRN - vedlej...'!F36</f>
        <v>0</v>
      </c>
      <c r="BD95" s="129">
        <f>'00 - SO 00 - VRN - vedlej...'!F37</f>
        <v>0</v>
      </c>
      <c r="BE95" s="7"/>
      <c r="BT95" s="130" t="s">
        <v>88</v>
      </c>
      <c r="BV95" s="130" t="s">
        <v>82</v>
      </c>
      <c r="BW95" s="130" t="s">
        <v>89</v>
      </c>
      <c r="BX95" s="130" t="s">
        <v>5</v>
      </c>
      <c r="CL95" s="130" t="s">
        <v>1</v>
      </c>
      <c r="CM95" s="130" t="s">
        <v>90</v>
      </c>
    </row>
    <row r="96" s="7" customFormat="1" ht="16.5" customHeight="1">
      <c r="A96" s="118" t="s">
        <v>84</v>
      </c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'01 - SO 01 PB hráz na Mor...'!J30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26">
        <v>0</v>
      </c>
      <c r="AT96" s="127">
        <f>ROUND(SUM(AV96:AW96),2)</f>
        <v>0</v>
      </c>
      <c r="AU96" s="128">
        <f>'01 - SO 01 PB hráz na Mor...'!P120</f>
        <v>0</v>
      </c>
      <c r="AV96" s="127">
        <f>'01 - SO 01 PB hráz na Mor...'!J33</f>
        <v>0</v>
      </c>
      <c r="AW96" s="127">
        <f>'01 - SO 01 PB hráz na Mor...'!J34</f>
        <v>0</v>
      </c>
      <c r="AX96" s="127">
        <f>'01 - SO 01 PB hráz na Mor...'!J35</f>
        <v>0</v>
      </c>
      <c r="AY96" s="127">
        <f>'01 - SO 01 PB hráz na Mor...'!J36</f>
        <v>0</v>
      </c>
      <c r="AZ96" s="127">
        <f>'01 - SO 01 PB hráz na Mor...'!F33</f>
        <v>0</v>
      </c>
      <c r="BA96" s="127">
        <f>'01 - SO 01 PB hráz na Mor...'!F34</f>
        <v>0</v>
      </c>
      <c r="BB96" s="127">
        <f>'01 - SO 01 PB hráz na Mor...'!F35</f>
        <v>0</v>
      </c>
      <c r="BC96" s="127">
        <f>'01 - SO 01 PB hráz na Mor...'!F36</f>
        <v>0</v>
      </c>
      <c r="BD96" s="129">
        <f>'01 - SO 01 PB hráz na Mor...'!F37</f>
        <v>0</v>
      </c>
      <c r="BE96" s="7"/>
      <c r="BT96" s="130" t="s">
        <v>88</v>
      </c>
      <c r="BV96" s="130" t="s">
        <v>82</v>
      </c>
      <c r="BW96" s="130" t="s">
        <v>93</v>
      </c>
      <c r="BX96" s="130" t="s">
        <v>5</v>
      </c>
      <c r="CL96" s="130" t="s">
        <v>1</v>
      </c>
      <c r="CM96" s="130" t="s">
        <v>90</v>
      </c>
    </row>
    <row r="97" s="7" customFormat="1" ht="16.5" customHeight="1">
      <c r="A97" s="118" t="s">
        <v>84</v>
      </c>
      <c r="B97" s="119"/>
      <c r="C97" s="120"/>
      <c r="D97" s="121" t="s">
        <v>94</v>
      </c>
      <c r="E97" s="121"/>
      <c r="F97" s="121"/>
      <c r="G97" s="121"/>
      <c r="H97" s="121"/>
      <c r="I97" s="122"/>
      <c r="J97" s="121" t="s">
        <v>95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'02 - SO 02 Hráz Splavská 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87</v>
      </c>
      <c r="AR97" s="125"/>
      <c r="AS97" s="126">
        <v>0</v>
      </c>
      <c r="AT97" s="127">
        <f>ROUND(SUM(AV97:AW97),2)</f>
        <v>0</v>
      </c>
      <c r="AU97" s="128">
        <f>'02 - SO 02 Hráz Splavská ...'!P120</f>
        <v>0</v>
      </c>
      <c r="AV97" s="127">
        <f>'02 - SO 02 Hráz Splavská ...'!J33</f>
        <v>0</v>
      </c>
      <c r="AW97" s="127">
        <f>'02 - SO 02 Hráz Splavská ...'!J34</f>
        <v>0</v>
      </c>
      <c r="AX97" s="127">
        <f>'02 - SO 02 Hráz Splavská ...'!J35</f>
        <v>0</v>
      </c>
      <c r="AY97" s="127">
        <f>'02 - SO 02 Hráz Splavská ...'!J36</f>
        <v>0</v>
      </c>
      <c r="AZ97" s="127">
        <f>'02 - SO 02 Hráz Splavská ...'!F33</f>
        <v>0</v>
      </c>
      <c r="BA97" s="127">
        <f>'02 - SO 02 Hráz Splavská ...'!F34</f>
        <v>0</v>
      </c>
      <c r="BB97" s="127">
        <f>'02 - SO 02 Hráz Splavská ...'!F35</f>
        <v>0</v>
      </c>
      <c r="BC97" s="127">
        <f>'02 - SO 02 Hráz Splavská ...'!F36</f>
        <v>0</v>
      </c>
      <c r="BD97" s="129">
        <f>'02 - SO 02 Hráz Splavská ...'!F37</f>
        <v>0</v>
      </c>
      <c r="BE97" s="7"/>
      <c r="BT97" s="130" t="s">
        <v>88</v>
      </c>
      <c r="BV97" s="130" t="s">
        <v>82</v>
      </c>
      <c r="BW97" s="130" t="s">
        <v>96</v>
      </c>
      <c r="BX97" s="130" t="s">
        <v>5</v>
      </c>
      <c r="CL97" s="130" t="s">
        <v>1</v>
      </c>
      <c r="CM97" s="130" t="s">
        <v>90</v>
      </c>
    </row>
    <row r="98" s="7" customFormat="1" ht="16.5" customHeight="1">
      <c r="A98" s="118" t="s">
        <v>84</v>
      </c>
      <c r="B98" s="119"/>
      <c r="C98" s="120"/>
      <c r="D98" s="121" t="s">
        <v>97</v>
      </c>
      <c r="E98" s="121"/>
      <c r="F98" s="121"/>
      <c r="G98" s="121"/>
      <c r="H98" s="121"/>
      <c r="I98" s="122"/>
      <c r="J98" s="121" t="s">
        <v>98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'03 - SO 03 LB Hráz Valová...'!J30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87</v>
      </c>
      <c r="AR98" s="125"/>
      <c r="AS98" s="126">
        <v>0</v>
      </c>
      <c r="AT98" s="127">
        <f>ROUND(SUM(AV98:AW98),2)</f>
        <v>0</v>
      </c>
      <c r="AU98" s="128">
        <f>'03 - SO 03 LB Hráz Valová...'!P120</f>
        <v>0</v>
      </c>
      <c r="AV98" s="127">
        <f>'03 - SO 03 LB Hráz Valová...'!J33</f>
        <v>0</v>
      </c>
      <c r="AW98" s="127">
        <f>'03 - SO 03 LB Hráz Valová...'!J34</f>
        <v>0</v>
      </c>
      <c r="AX98" s="127">
        <f>'03 - SO 03 LB Hráz Valová...'!J35</f>
        <v>0</v>
      </c>
      <c r="AY98" s="127">
        <f>'03 - SO 03 LB Hráz Valová...'!J36</f>
        <v>0</v>
      </c>
      <c r="AZ98" s="127">
        <f>'03 - SO 03 LB Hráz Valová...'!F33</f>
        <v>0</v>
      </c>
      <c r="BA98" s="127">
        <f>'03 - SO 03 LB Hráz Valová...'!F34</f>
        <v>0</v>
      </c>
      <c r="BB98" s="127">
        <f>'03 - SO 03 LB Hráz Valová...'!F35</f>
        <v>0</v>
      </c>
      <c r="BC98" s="127">
        <f>'03 - SO 03 LB Hráz Valová...'!F36</f>
        <v>0</v>
      </c>
      <c r="BD98" s="129">
        <f>'03 - SO 03 LB Hráz Valová...'!F37</f>
        <v>0</v>
      </c>
      <c r="BE98" s="7"/>
      <c r="BT98" s="130" t="s">
        <v>88</v>
      </c>
      <c r="BV98" s="130" t="s">
        <v>82</v>
      </c>
      <c r="BW98" s="130" t="s">
        <v>99</v>
      </c>
      <c r="BX98" s="130" t="s">
        <v>5</v>
      </c>
      <c r="CL98" s="130" t="s">
        <v>1</v>
      </c>
      <c r="CM98" s="130" t="s">
        <v>90</v>
      </c>
    </row>
    <row r="99" s="7" customFormat="1" ht="16.5" customHeight="1">
      <c r="A99" s="118" t="s">
        <v>84</v>
      </c>
      <c r="B99" s="119"/>
      <c r="C99" s="120"/>
      <c r="D99" s="121" t="s">
        <v>100</v>
      </c>
      <c r="E99" s="121"/>
      <c r="F99" s="121"/>
      <c r="G99" s="121"/>
      <c r="H99" s="121"/>
      <c r="I99" s="122"/>
      <c r="J99" s="121" t="s">
        <v>101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'03.1 - SO 03 - vegetační 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87</v>
      </c>
      <c r="AR99" s="125"/>
      <c r="AS99" s="131">
        <v>0</v>
      </c>
      <c r="AT99" s="132">
        <f>ROUND(SUM(AV99:AW99),2)</f>
        <v>0</v>
      </c>
      <c r="AU99" s="133">
        <f>'03.1 - SO 03 - vegetační ...'!P118</f>
        <v>0</v>
      </c>
      <c r="AV99" s="132">
        <f>'03.1 - SO 03 - vegetační ...'!J33</f>
        <v>0</v>
      </c>
      <c r="AW99" s="132">
        <f>'03.1 - SO 03 - vegetační ...'!J34</f>
        <v>0</v>
      </c>
      <c r="AX99" s="132">
        <f>'03.1 - SO 03 - vegetační ...'!J35</f>
        <v>0</v>
      </c>
      <c r="AY99" s="132">
        <f>'03.1 - SO 03 - vegetační ...'!J36</f>
        <v>0</v>
      </c>
      <c r="AZ99" s="132">
        <f>'03.1 - SO 03 - vegetační ...'!F33</f>
        <v>0</v>
      </c>
      <c r="BA99" s="132">
        <f>'03.1 - SO 03 - vegetační ...'!F34</f>
        <v>0</v>
      </c>
      <c r="BB99" s="132">
        <f>'03.1 - SO 03 - vegetační ...'!F35</f>
        <v>0</v>
      </c>
      <c r="BC99" s="132">
        <f>'03.1 - SO 03 - vegetační ...'!F36</f>
        <v>0</v>
      </c>
      <c r="BD99" s="134">
        <f>'03.1 - SO 03 - vegetační ...'!F37</f>
        <v>0</v>
      </c>
      <c r="BE99" s="7"/>
      <c r="BT99" s="130" t="s">
        <v>88</v>
      </c>
      <c r="BV99" s="130" t="s">
        <v>82</v>
      </c>
      <c r="BW99" s="130" t="s">
        <v>102</v>
      </c>
      <c r="BX99" s="130" t="s">
        <v>5</v>
      </c>
      <c r="CL99" s="130" t="s">
        <v>1</v>
      </c>
      <c r="CM99" s="130" t="s">
        <v>90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yH2Q7Rgelu6Y2ybHBP0g0VKi5ZuhnMHrr4bLjpZ+qnjJw2wU/wdRTDvWlXOkargOEx9zOOQfHy7sei1Q/8TU9w==" hashValue="s5kJfb5cnmxPIYBahIWYohpZxyXUTaH82zuFjb1Oa/2vqAnnPIC4AnU6h69gxj2v6jYMMTcTO6q3wDQzfdE8wg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 - SO 00 - VRN - vedlej...'!C2" display="/"/>
    <hyperlink ref="A96" location="'01 - SO 01 PB hráz na Mor...'!C2" display="/"/>
    <hyperlink ref="A97" location="'02 - SO 02 Hráz Splavská ...'!C2" display="/"/>
    <hyperlink ref="A98" location="'03 - SO 03 LB Hráz Valová...'!C2" display="/"/>
    <hyperlink ref="A99" location="'03.1 - SO 03 - vegetač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 xml:space="preserve"> Morava, oprava hrází Tovačov, Věrovany a oprava hráze Valová, Uhřičice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38</v>
      </c>
      <c r="G12" s="37"/>
      <c r="H12" s="37"/>
      <c r="I12" s="139" t="s">
        <v>22</v>
      </c>
      <c r="J12" s="143" t="str">
        <f>'Rekapitulace stavby'!AN8</f>
        <v>31. 7. 2025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70890013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Povodí Moravy, s.p.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CZ70890013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04373863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Ing. Vít Pučálek</v>
      </c>
      <c r="F21" s="37"/>
      <c r="G21" s="37"/>
      <c r="H21" s="37"/>
      <c r="I21" s="139" t="s">
        <v>28</v>
      </c>
      <c r="J21" s="142" t="str">
        <f>IF('Rekapitulace stavby'!AN17="","",'Rekapitulace stavby'!AN17)</f>
        <v>CZ8208233528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ROUND((SUM(BE117:BE155)),  2)</f>
        <v>0</v>
      </c>
      <c r="G33" s="37"/>
      <c r="H33" s="37"/>
      <c r="I33" s="154">
        <v>0.20999999999999999</v>
      </c>
      <c r="J33" s="153">
        <f>ROUND(((SUM(BE117:BE155))*I33),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ROUND((SUM(BF117:BF155)),  2)</f>
        <v>0</v>
      </c>
      <c r="G34" s="37"/>
      <c r="H34" s="37"/>
      <c r="I34" s="154">
        <v>0.12</v>
      </c>
      <c r="J34" s="153">
        <f>ROUND(((SUM(BF117:BF155))*I34),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ROUND((SUM(BG117:BG155)),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ROUND((SUM(BH117:BH155)),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ROUND((SUM(BI117:BI155)),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 xml:space="preserve"> Morava, oprava hrází Tovačov, Věrovany a oprava hráze Valová, Uhřičice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00 - SO 00 - VRN - vedlej...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31. 7. 2025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Ing. Vít Pučálek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111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112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73" t="str">
        <f>E7</f>
        <v xml:space="preserve"> Morava, oprava hrází Tovačov, Věrovany a oprava hráze Valová, Uhřičice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104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00 - SO 00 - VRN - vedlej...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 xml:space="preserve"> </v>
      </c>
      <c r="G111" s="39"/>
      <c r="H111" s="39"/>
      <c r="I111" s="31" t="s">
        <v>22</v>
      </c>
      <c r="J111" s="78" t="str">
        <f>IF(J12="","",J12)</f>
        <v>31. 7. 2025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>Povodí Moravy, s.p.</v>
      </c>
      <c r="G113" s="39"/>
      <c r="H113" s="39"/>
      <c r="I113" s="31" t="s">
        <v>32</v>
      </c>
      <c r="J113" s="35" t="str">
        <f>E21</f>
        <v>Ing. Vít Pučálek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30</v>
      </c>
      <c r="D114" s="39"/>
      <c r="E114" s="39"/>
      <c r="F114" s="26" t="str">
        <f>IF(E18="","",E18)</f>
        <v>Vyplň údaj</v>
      </c>
      <c r="G114" s="39"/>
      <c r="H114" s="39"/>
      <c r="I114" s="31" t="s">
        <v>37</v>
      </c>
      <c r="J114" s="35" t="str">
        <f>E24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84"/>
      <c r="B116" s="185"/>
      <c r="C116" s="186" t="s">
        <v>113</v>
      </c>
      <c r="D116" s="187" t="s">
        <v>65</v>
      </c>
      <c r="E116" s="187" t="s">
        <v>61</v>
      </c>
      <c r="F116" s="187" t="s">
        <v>62</v>
      </c>
      <c r="G116" s="187" t="s">
        <v>114</v>
      </c>
      <c r="H116" s="187" t="s">
        <v>115</v>
      </c>
      <c r="I116" s="187" t="s">
        <v>116</v>
      </c>
      <c r="J116" s="188" t="s">
        <v>108</v>
      </c>
      <c r="K116" s="189" t="s">
        <v>117</v>
      </c>
      <c r="L116" s="190"/>
      <c r="M116" s="99" t="s">
        <v>1</v>
      </c>
      <c r="N116" s="100" t="s">
        <v>44</v>
      </c>
      <c r="O116" s="100" t="s">
        <v>118</v>
      </c>
      <c r="P116" s="100" t="s">
        <v>119</v>
      </c>
      <c r="Q116" s="100" t="s">
        <v>120</v>
      </c>
      <c r="R116" s="100" t="s">
        <v>121</v>
      </c>
      <c r="S116" s="100" t="s">
        <v>122</v>
      </c>
      <c r="T116" s="101" t="s">
        <v>123</v>
      </c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</row>
    <row r="117" s="2" customFormat="1" ht="22.8" customHeight="1">
      <c r="A117" s="37"/>
      <c r="B117" s="38"/>
      <c r="C117" s="106" t="s">
        <v>124</v>
      </c>
      <c r="D117" s="39"/>
      <c r="E117" s="39"/>
      <c r="F117" s="39"/>
      <c r="G117" s="39"/>
      <c r="H117" s="39"/>
      <c r="I117" s="39"/>
      <c r="J117" s="191">
        <f>BK117</f>
        <v>0</v>
      </c>
      <c r="K117" s="39"/>
      <c r="L117" s="43"/>
      <c r="M117" s="102"/>
      <c r="N117" s="192"/>
      <c r="O117" s="103"/>
      <c r="P117" s="193">
        <f>P118</f>
        <v>0</v>
      </c>
      <c r="Q117" s="103"/>
      <c r="R117" s="193">
        <f>R118</f>
        <v>0</v>
      </c>
      <c r="S117" s="103"/>
      <c r="T117" s="194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79</v>
      </c>
      <c r="AU117" s="16" t="s">
        <v>110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79</v>
      </c>
      <c r="E118" s="199" t="s">
        <v>125</v>
      </c>
      <c r="F118" s="199" t="s">
        <v>126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SUM(P119:P155)</f>
        <v>0</v>
      </c>
      <c r="Q118" s="204"/>
      <c r="R118" s="205">
        <f>SUM(R119:R155)</f>
        <v>0</v>
      </c>
      <c r="S118" s="204"/>
      <c r="T118" s="206">
        <f>SUM(T119:T155)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127</v>
      </c>
      <c r="AT118" s="208" t="s">
        <v>79</v>
      </c>
      <c r="AU118" s="208" t="s">
        <v>80</v>
      </c>
      <c r="AY118" s="207" t="s">
        <v>128</v>
      </c>
      <c r="BK118" s="209">
        <f>SUM(BK119:BK155)</f>
        <v>0</v>
      </c>
    </row>
    <row r="119" s="2" customFormat="1" ht="16.5" customHeight="1">
      <c r="A119" s="37"/>
      <c r="B119" s="38"/>
      <c r="C119" s="210" t="s">
        <v>88</v>
      </c>
      <c r="D119" s="210" t="s">
        <v>129</v>
      </c>
      <c r="E119" s="211" t="s">
        <v>130</v>
      </c>
      <c r="F119" s="212" t="s">
        <v>131</v>
      </c>
      <c r="G119" s="213" t="s">
        <v>132</v>
      </c>
      <c r="H119" s="214">
        <v>1</v>
      </c>
      <c r="I119" s="215"/>
      <c r="J119" s="216">
        <f>ROUND(I119*H119,2)</f>
        <v>0</v>
      </c>
      <c r="K119" s="217"/>
      <c r="L119" s="43"/>
      <c r="M119" s="218" t="s">
        <v>1</v>
      </c>
      <c r="N119" s="219" t="s">
        <v>45</v>
      </c>
      <c r="O119" s="90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133</v>
      </c>
      <c r="AT119" s="222" t="s">
        <v>129</v>
      </c>
      <c r="AU119" s="222" t="s">
        <v>88</v>
      </c>
      <c r="AY119" s="16" t="s">
        <v>128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88</v>
      </c>
      <c r="BK119" s="223">
        <f>ROUND(I119*H119,2)</f>
        <v>0</v>
      </c>
      <c r="BL119" s="16" t="s">
        <v>133</v>
      </c>
      <c r="BM119" s="222" t="s">
        <v>90</v>
      </c>
    </row>
    <row r="120" s="2" customFormat="1">
      <c r="A120" s="37"/>
      <c r="B120" s="38"/>
      <c r="C120" s="39"/>
      <c r="D120" s="224" t="s">
        <v>134</v>
      </c>
      <c r="E120" s="39"/>
      <c r="F120" s="225" t="s">
        <v>131</v>
      </c>
      <c r="G120" s="39"/>
      <c r="H120" s="39"/>
      <c r="I120" s="226"/>
      <c r="J120" s="39"/>
      <c r="K120" s="39"/>
      <c r="L120" s="43"/>
      <c r="M120" s="227"/>
      <c r="N120" s="228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134</v>
      </c>
      <c r="AU120" s="16" t="s">
        <v>88</v>
      </c>
    </row>
    <row r="121" s="2" customFormat="1">
      <c r="A121" s="37"/>
      <c r="B121" s="38"/>
      <c r="C121" s="39"/>
      <c r="D121" s="224" t="s">
        <v>135</v>
      </c>
      <c r="E121" s="39"/>
      <c r="F121" s="229" t="s">
        <v>136</v>
      </c>
      <c r="G121" s="39"/>
      <c r="H121" s="39"/>
      <c r="I121" s="226"/>
      <c r="J121" s="39"/>
      <c r="K121" s="39"/>
      <c r="L121" s="43"/>
      <c r="M121" s="227"/>
      <c r="N121" s="228"/>
      <c r="O121" s="90"/>
      <c r="P121" s="90"/>
      <c r="Q121" s="90"/>
      <c r="R121" s="90"/>
      <c r="S121" s="90"/>
      <c r="T121" s="91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135</v>
      </c>
      <c r="AU121" s="16" t="s">
        <v>88</v>
      </c>
    </row>
    <row r="122" s="2" customFormat="1" ht="16.5" customHeight="1">
      <c r="A122" s="37"/>
      <c r="B122" s="38"/>
      <c r="C122" s="210" t="s">
        <v>90</v>
      </c>
      <c r="D122" s="210" t="s">
        <v>129</v>
      </c>
      <c r="E122" s="211" t="s">
        <v>137</v>
      </c>
      <c r="F122" s="212" t="s">
        <v>138</v>
      </c>
      <c r="G122" s="213" t="s">
        <v>132</v>
      </c>
      <c r="H122" s="214">
        <v>1</v>
      </c>
      <c r="I122" s="215"/>
      <c r="J122" s="216">
        <f>ROUND(I122*H122,2)</f>
        <v>0</v>
      </c>
      <c r="K122" s="217"/>
      <c r="L122" s="43"/>
      <c r="M122" s="218" t="s">
        <v>1</v>
      </c>
      <c r="N122" s="219" t="s">
        <v>45</v>
      </c>
      <c r="O122" s="90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133</v>
      </c>
      <c r="AT122" s="222" t="s">
        <v>129</v>
      </c>
      <c r="AU122" s="222" t="s">
        <v>88</v>
      </c>
      <c r="AY122" s="16" t="s">
        <v>128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88</v>
      </c>
      <c r="BK122" s="223">
        <f>ROUND(I122*H122,2)</f>
        <v>0</v>
      </c>
      <c r="BL122" s="16" t="s">
        <v>133</v>
      </c>
      <c r="BM122" s="222" t="s">
        <v>133</v>
      </c>
    </row>
    <row r="123" s="2" customFormat="1">
      <c r="A123" s="37"/>
      <c r="B123" s="38"/>
      <c r="C123" s="39"/>
      <c r="D123" s="224" t="s">
        <v>134</v>
      </c>
      <c r="E123" s="39"/>
      <c r="F123" s="225" t="s">
        <v>138</v>
      </c>
      <c r="G123" s="39"/>
      <c r="H123" s="39"/>
      <c r="I123" s="226"/>
      <c r="J123" s="39"/>
      <c r="K123" s="39"/>
      <c r="L123" s="43"/>
      <c r="M123" s="227"/>
      <c r="N123" s="228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134</v>
      </c>
      <c r="AU123" s="16" t="s">
        <v>88</v>
      </c>
    </row>
    <row r="124" s="2" customFormat="1">
      <c r="A124" s="37"/>
      <c r="B124" s="38"/>
      <c r="C124" s="39"/>
      <c r="D124" s="224" t="s">
        <v>135</v>
      </c>
      <c r="E124" s="39"/>
      <c r="F124" s="229" t="s">
        <v>139</v>
      </c>
      <c r="G124" s="39"/>
      <c r="H124" s="39"/>
      <c r="I124" s="226"/>
      <c r="J124" s="39"/>
      <c r="K124" s="39"/>
      <c r="L124" s="43"/>
      <c r="M124" s="227"/>
      <c r="N124" s="228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135</v>
      </c>
      <c r="AU124" s="16" t="s">
        <v>88</v>
      </c>
    </row>
    <row r="125" s="2" customFormat="1" ht="16.5" customHeight="1">
      <c r="A125" s="37"/>
      <c r="B125" s="38"/>
      <c r="C125" s="210" t="s">
        <v>140</v>
      </c>
      <c r="D125" s="210" t="s">
        <v>129</v>
      </c>
      <c r="E125" s="211" t="s">
        <v>141</v>
      </c>
      <c r="F125" s="212" t="s">
        <v>142</v>
      </c>
      <c r="G125" s="213" t="s">
        <v>132</v>
      </c>
      <c r="H125" s="214">
        <v>1</v>
      </c>
      <c r="I125" s="215"/>
      <c r="J125" s="216">
        <f>ROUND(I125*H125,2)</f>
        <v>0</v>
      </c>
      <c r="K125" s="217"/>
      <c r="L125" s="43"/>
      <c r="M125" s="218" t="s">
        <v>1</v>
      </c>
      <c r="N125" s="219" t="s">
        <v>45</v>
      </c>
      <c r="O125" s="90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133</v>
      </c>
      <c r="AT125" s="222" t="s">
        <v>129</v>
      </c>
      <c r="AU125" s="222" t="s">
        <v>88</v>
      </c>
      <c r="AY125" s="16" t="s">
        <v>128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88</v>
      </c>
      <c r="BK125" s="223">
        <f>ROUND(I125*H125,2)</f>
        <v>0</v>
      </c>
      <c r="BL125" s="16" t="s">
        <v>133</v>
      </c>
      <c r="BM125" s="222" t="s">
        <v>143</v>
      </c>
    </row>
    <row r="126" s="2" customFormat="1">
      <c r="A126" s="37"/>
      <c r="B126" s="38"/>
      <c r="C126" s="39"/>
      <c r="D126" s="224" t="s">
        <v>134</v>
      </c>
      <c r="E126" s="39"/>
      <c r="F126" s="225" t="s">
        <v>142</v>
      </c>
      <c r="G126" s="39"/>
      <c r="H126" s="39"/>
      <c r="I126" s="226"/>
      <c r="J126" s="39"/>
      <c r="K126" s="39"/>
      <c r="L126" s="43"/>
      <c r="M126" s="227"/>
      <c r="N126" s="228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134</v>
      </c>
      <c r="AU126" s="16" t="s">
        <v>88</v>
      </c>
    </row>
    <row r="127" s="2" customFormat="1">
      <c r="A127" s="37"/>
      <c r="B127" s="38"/>
      <c r="C127" s="39"/>
      <c r="D127" s="224" t="s">
        <v>135</v>
      </c>
      <c r="E127" s="39"/>
      <c r="F127" s="229" t="s">
        <v>144</v>
      </c>
      <c r="G127" s="39"/>
      <c r="H127" s="39"/>
      <c r="I127" s="226"/>
      <c r="J127" s="39"/>
      <c r="K127" s="39"/>
      <c r="L127" s="43"/>
      <c r="M127" s="227"/>
      <c r="N127" s="228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135</v>
      </c>
      <c r="AU127" s="16" t="s">
        <v>88</v>
      </c>
    </row>
    <row r="128" s="2" customFormat="1" ht="16.5" customHeight="1">
      <c r="A128" s="37"/>
      <c r="B128" s="38"/>
      <c r="C128" s="210" t="s">
        <v>133</v>
      </c>
      <c r="D128" s="210" t="s">
        <v>129</v>
      </c>
      <c r="E128" s="211" t="s">
        <v>145</v>
      </c>
      <c r="F128" s="212" t="s">
        <v>146</v>
      </c>
      <c r="G128" s="213" t="s">
        <v>132</v>
      </c>
      <c r="H128" s="214">
        <v>1</v>
      </c>
      <c r="I128" s="215"/>
      <c r="J128" s="216">
        <f>ROUND(I128*H128,2)</f>
        <v>0</v>
      </c>
      <c r="K128" s="217"/>
      <c r="L128" s="43"/>
      <c r="M128" s="218" t="s">
        <v>1</v>
      </c>
      <c r="N128" s="219" t="s">
        <v>45</v>
      </c>
      <c r="O128" s="90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133</v>
      </c>
      <c r="AT128" s="222" t="s">
        <v>129</v>
      </c>
      <c r="AU128" s="222" t="s">
        <v>88</v>
      </c>
      <c r="AY128" s="16" t="s">
        <v>128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88</v>
      </c>
      <c r="BK128" s="223">
        <f>ROUND(I128*H128,2)</f>
        <v>0</v>
      </c>
      <c r="BL128" s="16" t="s">
        <v>133</v>
      </c>
      <c r="BM128" s="222" t="s">
        <v>147</v>
      </c>
    </row>
    <row r="129" s="2" customFormat="1">
      <c r="A129" s="37"/>
      <c r="B129" s="38"/>
      <c r="C129" s="39"/>
      <c r="D129" s="224" t="s">
        <v>134</v>
      </c>
      <c r="E129" s="39"/>
      <c r="F129" s="225" t="s">
        <v>146</v>
      </c>
      <c r="G129" s="39"/>
      <c r="H129" s="39"/>
      <c r="I129" s="226"/>
      <c r="J129" s="39"/>
      <c r="K129" s="39"/>
      <c r="L129" s="43"/>
      <c r="M129" s="227"/>
      <c r="N129" s="22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134</v>
      </c>
      <c r="AU129" s="16" t="s">
        <v>88</v>
      </c>
    </row>
    <row r="130" s="2" customFormat="1">
      <c r="A130" s="37"/>
      <c r="B130" s="38"/>
      <c r="C130" s="39"/>
      <c r="D130" s="224" t="s">
        <v>135</v>
      </c>
      <c r="E130" s="39"/>
      <c r="F130" s="229" t="s">
        <v>148</v>
      </c>
      <c r="G130" s="39"/>
      <c r="H130" s="39"/>
      <c r="I130" s="226"/>
      <c r="J130" s="39"/>
      <c r="K130" s="39"/>
      <c r="L130" s="43"/>
      <c r="M130" s="227"/>
      <c r="N130" s="22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135</v>
      </c>
      <c r="AU130" s="16" t="s">
        <v>88</v>
      </c>
    </row>
    <row r="131" s="2" customFormat="1" ht="16.5" customHeight="1">
      <c r="A131" s="37"/>
      <c r="B131" s="38"/>
      <c r="C131" s="210" t="s">
        <v>127</v>
      </c>
      <c r="D131" s="210" t="s">
        <v>129</v>
      </c>
      <c r="E131" s="211" t="s">
        <v>149</v>
      </c>
      <c r="F131" s="212" t="s">
        <v>150</v>
      </c>
      <c r="G131" s="213" t="s">
        <v>132</v>
      </c>
      <c r="H131" s="214">
        <v>1</v>
      </c>
      <c r="I131" s="215"/>
      <c r="J131" s="216">
        <f>ROUND(I131*H131,2)</f>
        <v>0</v>
      </c>
      <c r="K131" s="217"/>
      <c r="L131" s="43"/>
      <c r="M131" s="218" t="s">
        <v>1</v>
      </c>
      <c r="N131" s="219" t="s">
        <v>45</v>
      </c>
      <c r="O131" s="90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133</v>
      </c>
      <c r="AT131" s="222" t="s">
        <v>129</v>
      </c>
      <c r="AU131" s="222" t="s">
        <v>88</v>
      </c>
      <c r="AY131" s="16" t="s">
        <v>128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88</v>
      </c>
      <c r="BK131" s="223">
        <f>ROUND(I131*H131,2)</f>
        <v>0</v>
      </c>
      <c r="BL131" s="16" t="s">
        <v>133</v>
      </c>
      <c r="BM131" s="222" t="s">
        <v>151</v>
      </c>
    </row>
    <row r="132" s="2" customFormat="1">
      <c r="A132" s="37"/>
      <c r="B132" s="38"/>
      <c r="C132" s="39"/>
      <c r="D132" s="224" t="s">
        <v>134</v>
      </c>
      <c r="E132" s="39"/>
      <c r="F132" s="225" t="s">
        <v>150</v>
      </c>
      <c r="G132" s="39"/>
      <c r="H132" s="39"/>
      <c r="I132" s="226"/>
      <c r="J132" s="39"/>
      <c r="K132" s="39"/>
      <c r="L132" s="43"/>
      <c r="M132" s="227"/>
      <c r="N132" s="228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134</v>
      </c>
      <c r="AU132" s="16" t="s">
        <v>88</v>
      </c>
    </row>
    <row r="133" s="2" customFormat="1">
      <c r="A133" s="37"/>
      <c r="B133" s="38"/>
      <c r="C133" s="39"/>
      <c r="D133" s="224" t="s">
        <v>135</v>
      </c>
      <c r="E133" s="39"/>
      <c r="F133" s="229" t="s">
        <v>152</v>
      </c>
      <c r="G133" s="39"/>
      <c r="H133" s="39"/>
      <c r="I133" s="226"/>
      <c r="J133" s="39"/>
      <c r="K133" s="39"/>
      <c r="L133" s="43"/>
      <c r="M133" s="227"/>
      <c r="N133" s="228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135</v>
      </c>
      <c r="AU133" s="16" t="s">
        <v>88</v>
      </c>
    </row>
    <row r="134" s="2" customFormat="1" ht="16.5" customHeight="1">
      <c r="A134" s="37"/>
      <c r="B134" s="38"/>
      <c r="C134" s="210" t="s">
        <v>143</v>
      </c>
      <c r="D134" s="210" t="s">
        <v>129</v>
      </c>
      <c r="E134" s="211" t="s">
        <v>153</v>
      </c>
      <c r="F134" s="212" t="s">
        <v>154</v>
      </c>
      <c r="G134" s="213" t="s">
        <v>132</v>
      </c>
      <c r="H134" s="214">
        <v>1</v>
      </c>
      <c r="I134" s="215"/>
      <c r="J134" s="216">
        <f>ROUND(I134*H134,2)</f>
        <v>0</v>
      </c>
      <c r="K134" s="217"/>
      <c r="L134" s="43"/>
      <c r="M134" s="218" t="s">
        <v>1</v>
      </c>
      <c r="N134" s="219" t="s">
        <v>45</v>
      </c>
      <c r="O134" s="90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133</v>
      </c>
      <c r="AT134" s="222" t="s">
        <v>129</v>
      </c>
      <c r="AU134" s="222" t="s">
        <v>88</v>
      </c>
      <c r="AY134" s="16" t="s">
        <v>128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88</v>
      </c>
      <c r="BK134" s="223">
        <f>ROUND(I134*H134,2)</f>
        <v>0</v>
      </c>
      <c r="BL134" s="16" t="s">
        <v>133</v>
      </c>
      <c r="BM134" s="222" t="s">
        <v>8</v>
      </c>
    </row>
    <row r="135" s="2" customFormat="1">
      <c r="A135" s="37"/>
      <c r="B135" s="38"/>
      <c r="C135" s="39"/>
      <c r="D135" s="224" t="s">
        <v>134</v>
      </c>
      <c r="E135" s="39"/>
      <c r="F135" s="225" t="s">
        <v>154</v>
      </c>
      <c r="G135" s="39"/>
      <c r="H135" s="39"/>
      <c r="I135" s="226"/>
      <c r="J135" s="39"/>
      <c r="K135" s="39"/>
      <c r="L135" s="43"/>
      <c r="M135" s="227"/>
      <c r="N135" s="228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134</v>
      </c>
      <c r="AU135" s="16" t="s">
        <v>88</v>
      </c>
    </row>
    <row r="136" s="2" customFormat="1">
      <c r="A136" s="37"/>
      <c r="B136" s="38"/>
      <c r="C136" s="39"/>
      <c r="D136" s="224" t="s">
        <v>135</v>
      </c>
      <c r="E136" s="39"/>
      <c r="F136" s="229" t="s">
        <v>155</v>
      </c>
      <c r="G136" s="39"/>
      <c r="H136" s="39"/>
      <c r="I136" s="226"/>
      <c r="J136" s="39"/>
      <c r="K136" s="39"/>
      <c r="L136" s="43"/>
      <c r="M136" s="227"/>
      <c r="N136" s="228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135</v>
      </c>
      <c r="AU136" s="16" t="s">
        <v>88</v>
      </c>
    </row>
    <row r="137" s="2" customFormat="1" ht="16.5" customHeight="1">
      <c r="A137" s="37"/>
      <c r="B137" s="38"/>
      <c r="C137" s="210" t="s">
        <v>156</v>
      </c>
      <c r="D137" s="210" t="s">
        <v>129</v>
      </c>
      <c r="E137" s="211" t="s">
        <v>157</v>
      </c>
      <c r="F137" s="212" t="s">
        <v>158</v>
      </c>
      <c r="G137" s="213" t="s">
        <v>132</v>
      </c>
      <c r="H137" s="214">
        <v>1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45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133</v>
      </c>
      <c r="AT137" s="222" t="s">
        <v>129</v>
      </c>
      <c r="AU137" s="222" t="s">
        <v>88</v>
      </c>
      <c r="AY137" s="16" t="s">
        <v>128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88</v>
      </c>
      <c r="BK137" s="223">
        <f>ROUND(I137*H137,2)</f>
        <v>0</v>
      </c>
      <c r="BL137" s="16" t="s">
        <v>133</v>
      </c>
      <c r="BM137" s="222" t="s">
        <v>159</v>
      </c>
    </row>
    <row r="138" s="2" customFormat="1">
      <c r="A138" s="37"/>
      <c r="B138" s="38"/>
      <c r="C138" s="39"/>
      <c r="D138" s="224" t="s">
        <v>134</v>
      </c>
      <c r="E138" s="39"/>
      <c r="F138" s="225" t="s">
        <v>158</v>
      </c>
      <c r="G138" s="39"/>
      <c r="H138" s="39"/>
      <c r="I138" s="226"/>
      <c r="J138" s="39"/>
      <c r="K138" s="39"/>
      <c r="L138" s="43"/>
      <c r="M138" s="227"/>
      <c r="N138" s="22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134</v>
      </c>
      <c r="AU138" s="16" t="s">
        <v>88</v>
      </c>
    </row>
    <row r="139" s="2" customFormat="1">
      <c r="A139" s="37"/>
      <c r="B139" s="38"/>
      <c r="C139" s="39"/>
      <c r="D139" s="224" t="s">
        <v>135</v>
      </c>
      <c r="E139" s="39"/>
      <c r="F139" s="229" t="s">
        <v>160</v>
      </c>
      <c r="G139" s="39"/>
      <c r="H139" s="39"/>
      <c r="I139" s="226"/>
      <c r="J139" s="39"/>
      <c r="K139" s="39"/>
      <c r="L139" s="43"/>
      <c r="M139" s="227"/>
      <c r="N139" s="228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135</v>
      </c>
      <c r="AU139" s="16" t="s">
        <v>88</v>
      </c>
    </row>
    <row r="140" s="2" customFormat="1" ht="16.5" customHeight="1">
      <c r="A140" s="37"/>
      <c r="B140" s="38"/>
      <c r="C140" s="210" t="s">
        <v>147</v>
      </c>
      <c r="D140" s="210" t="s">
        <v>129</v>
      </c>
      <c r="E140" s="211" t="s">
        <v>161</v>
      </c>
      <c r="F140" s="212" t="s">
        <v>162</v>
      </c>
      <c r="G140" s="213" t="s">
        <v>132</v>
      </c>
      <c r="H140" s="214">
        <v>1</v>
      </c>
      <c r="I140" s="215"/>
      <c r="J140" s="216">
        <f>ROUND(I140*H140,2)</f>
        <v>0</v>
      </c>
      <c r="K140" s="217"/>
      <c r="L140" s="43"/>
      <c r="M140" s="218" t="s">
        <v>1</v>
      </c>
      <c r="N140" s="219" t="s">
        <v>45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133</v>
      </c>
      <c r="AT140" s="222" t="s">
        <v>129</v>
      </c>
      <c r="AU140" s="222" t="s">
        <v>88</v>
      </c>
      <c r="AY140" s="16" t="s">
        <v>128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88</v>
      </c>
      <c r="BK140" s="223">
        <f>ROUND(I140*H140,2)</f>
        <v>0</v>
      </c>
      <c r="BL140" s="16" t="s">
        <v>133</v>
      </c>
      <c r="BM140" s="222" t="s">
        <v>163</v>
      </c>
    </row>
    <row r="141" s="2" customFormat="1">
      <c r="A141" s="37"/>
      <c r="B141" s="38"/>
      <c r="C141" s="39"/>
      <c r="D141" s="224" t="s">
        <v>134</v>
      </c>
      <c r="E141" s="39"/>
      <c r="F141" s="225" t="s">
        <v>162</v>
      </c>
      <c r="G141" s="39"/>
      <c r="H141" s="39"/>
      <c r="I141" s="226"/>
      <c r="J141" s="39"/>
      <c r="K141" s="39"/>
      <c r="L141" s="43"/>
      <c r="M141" s="227"/>
      <c r="N141" s="228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134</v>
      </c>
      <c r="AU141" s="16" t="s">
        <v>88</v>
      </c>
    </row>
    <row r="142" s="2" customFormat="1" ht="16.5" customHeight="1">
      <c r="A142" s="37"/>
      <c r="B142" s="38"/>
      <c r="C142" s="210" t="s">
        <v>164</v>
      </c>
      <c r="D142" s="210" t="s">
        <v>129</v>
      </c>
      <c r="E142" s="211" t="s">
        <v>165</v>
      </c>
      <c r="F142" s="212" t="s">
        <v>166</v>
      </c>
      <c r="G142" s="213" t="s">
        <v>132</v>
      </c>
      <c r="H142" s="214">
        <v>1</v>
      </c>
      <c r="I142" s="215"/>
      <c r="J142" s="216">
        <f>ROUND(I142*H142,2)</f>
        <v>0</v>
      </c>
      <c r="K142" s="217"/>
      <c r="L142" s="43"/>
      <c r="M142" s="218" t="s">
        <v>1</v>
      </c>
      <c r="N142" s="219" t="s">
        <v>45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133</v>
      </c>
      <c r="AT142" s="222" t="s">
        <v>129</v>
      </c>
      <c r="AU142" s="222" t="s">
        <v>88</v>
      </c>
      <c r="AY142" s="16" t="s">
        <v>128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88</v>
      </c>
      <c r="BK142" s="223">
        <f>ROUND(I142*H142,2)</f>
        <v>0</v>
      </c>
      <c r="BL142" s="16" t="s">
        <v>133</v>
      </c>
      <c r="BM142" s="222" t="s">
        <v>167</v>
      </c>
    </row>
    <row r="143" s="2" customFormat="1">
      <c r="A143" s="37"/>
      <c r="B143" s="38"/>
      <c r="C143" s="39"/>
      <c r="D143" s="224" t="s">
        <v>134</v>
      </c>
      <c r="E143" s="39"/>
      <c r="F143" s="225" t="s">
        <v>166</v>
      </c>
      <c r="G143" s="39"/>
      <c r="H143" s="39"/>
      <c r="I143" s="226"/>
      <c r="J143" s="39"/>
      <c r="K143" s="39"/>
      <c r="L143" s="43"/>
      <c r="M143" s="227"/>
      <c r="N143" s="228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134</v>
      </c>
      <c r="AU143" s="16" t="s">
        <v>88</v>
      </c>
    </row>
    <row r="144" s="2" customFormat="1" ht="16.5" customHeight="1">
      <c r="A144" s="37"/>
      <c r="B144" s="38"/>
      <c r="C144" s="210" t="s">
        <v>151</v>
      </c>
      <c r="D144" s="210" t="s">
        <v>129</v>
      </c>
      <c r="E144" s="211" t="s">
        <v>168</v>
      </c>
      <c r="F144" s="212" t="s">
        <v>169</v>
      </c>
      <c r="G144" s="213" t="s">
        <v>132</v>
      </c>
      <c r="H144" s="214">
        <v>1</v>
      </c>
      <c r="I144" s="215"/>
      <c r="J144" s="216">
        <f>ROUND(I144*H144,2)</f>
        <v>0</v>
      </c>
      <c r="K144" s="217"/>
      <c r="L144" s="43"/>
      <c r="M144" s="218" t="s">
        <v>1</v>
      </c>
      <c r="N144" s="219" t="s">
        <v>45</v>
      </c>
      <c r="O144" s="90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133</v>
      </c>
      <c r="AT144" s="222" t="s">
        <v>129</v>
      </c>
      <c r="AU144" s="222" t="s">
        <v>88</v>
      </c>
      <c r="AY144" s="16" t="s">
        <v>128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88</v>
      </c>
      <c r="BK144" s="223">
        <f>ROUND(I144*H144,2)</f>
        <v>0</v>
      </c>
      <c r="BL144" s="16" t="s">
        <v>133</v>
      </c>
      <c r="BM144" s="222" t="s">
        <v>170</v>
      </c>
    </row>
    <row r="145" s="2" customFormat="1">
      <c r="A145" s="37"/>
      <c r="B145" s="38"/>
      <c r="C145" s="39"/>
      <c r="D145" s="224" t="s">
        <v>134</v>
      </c>
      <c r="E145" s="39"/>
      <c r="F145" s="225" t="s">
        <v>169</v>
      </c>
      <c r="G145" s="39"/>
      <c r="H145" s="39"/>
      <c r="I145" s="226"/>
      <c r="J145" s="39"/>
      <c r="K145" s="39"/>
      <c r="L145" s="43"/>
      <c r="M145" s="227"/>
      <c r="N145" s="228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134</v>
      </c>
      <c r="AU145" s="16" t="s">
        <v>88</v>
      </c>
    </row>
    <row r="146" s="2" customFormat="1">
      <c r="A146" s="37"/>
      <c r="B146" s="38"/>
      <c r="C146" s="39"/>
      <c r="D146" s="224" t="s">
        <v>135</v>
      </c>
      <c r="E146" s="39"/>
      <c r="F146" s="229" t="s">
        <v>171</v>
      </c>
      <c r="G146" s="39"/>
      <c r="H146" s="39"/>
      <c r="I146" s="226"/>
      <c r="J146" s="39"/>
      <c r="K146" s="39"/>
      <c r="L146" s="43"/>
      <c r="M146" s="227"/>
      <c r="N146" s="228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135</v>
      </c>
      <c r="AU146" s="16" t="s">
        <v>88</v>
      </c>
    </row>
    <row r="147" s="2" customFormat="1" ht="16.5" customHeight="1">
      <c r="A147" s="37"/>
      <c r="B147" s="38"/>
      <c r="C147" s="210" t="s">
        <v>172</v>
      </c>
      <c r="D147" s="210" t="s">
        <v>129</v>
      </c>
      <c r="E147" s="211" t="s">
        <v>173</v>
      </c>
      <c r="F147" s="212" t="s">
        <v>174</v>
      </c>
      <c r="G147" s="213" t="s">
        <v>132</v>
      </c>
      <c r="H147" s="214">
        <v>1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45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133</v>
      </c>
      <c r="AT147" s="222" t="s">
        <v>129</v>
      </c>
      <c r="AU147" s="222" t="s">
        <v>88</v>
      </c>
      <c r="AY147" s="16" t="s">
        <v>128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88</v>
      </c>
      <c r="BK147" s="223">
        <f>ROUND(I147*H147,2)</f>
        <v>0</v>
      </c>
      <c r="BL147" s="16" t="s">
        <v>133</v>
      </c>
      <c r="BM147" s="222" t="s">
        <v>175</v>
      </c>
    </row>
    <row r="148" s="2" customFormat="1">
      <c r="A148" s="37"/>
      <c r="B148" s="38"/>
      <c r="C148" s="39"/>
      <c r="D148" s="224" t="s">
        <v>134</v>
      </c>
      <c r="E148" s="39"/>
      <c r="F148" s="225" t="s">
        <v>174</v>
      </c>
      <c r="G148" s="39"/>
      <c r="H148" s="39"/>
      <c r="I148" s="226"/>
      <c r="J148" s="39"/>
      <c r="K148" s="39"/>
      <c r="L148" s="43"/>
      <c r="M148" s="227"/>
      <c r="N148" s="228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134</v>
      </c>
      <c r="AU148" s="16" t="s">
        <v>88</v>
      </c>
    </row>
    <row r="149" s="2" customFormat="1">
      <c r="A149" s="37"/>
      <c r="B149" s="38"/>
      <c r="C149" s="39"/>
      <c r="D149" s="224" t="s">
        <v>135</v>
      </c>
      <c r="E149" s="39"/>
      <c r="F149" s="229" t="s">
        <v>176</v>
      </c>
      <c r="G149" s="39"/>
      <c r="H149" s="39"/>
      <c r="I149" s="226"/>
      <c r="J149" s="39"/>
      <c r="K149" s="39"/>
      <c r="L149" s="43"/>
      <c r="M149" s="227"/>
      <c r="N149" s="228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135</v>
      </c>
      <c r="AU149" s="16" t="s">
        <v>88</v>
      </c>
    </row>
    <row r="150" s="2" customFormat="1" ht="16.5" customHeight="1">
      <c r="A150" s="37"/>
      <c r="B150" s="38"/>
      <c r="C150" s="210" t="s">
        <v>8</v>
      </c>
      <c r="D150" s="210" t="s">
        <v>129</v>
      </c>
      <c r="E150" s="211" t="s">
        <v>177</v>
      </c>
      <c r="F150" s="212" t="s">
        <v>178</v>
      </c>
      <c r="G150" s="213" t="s">
        <v>132</v>
      </c>
      <c r="H150" s="214">
        <v>1</v>
      </c>
      <c r="I150" s="215"/>
      <c r="J150" s="216">
        <f>ROUND(I150*H150,2)</f>
        <v>0</v>
      </c>
      <c r="K150" s="217"/>
      <c r="L150" s="43"/>
      <c r="M150" s="218" t="s">
        <v>1</v>
      </c>
      <c r="N150" s="219" t="s">
        <v>45</v>
      </c>
      <c r="O150" s="90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133</v>
      </c>
      <c r="AT150" s="222" t="s">
        <v>129</v>
      </c>
      <c r="AU150" s="222" t="s">
        <v>88</v>
      </c>
      <c r="AY150" s="16" t="s">
        <v>128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88</v>
      </c>
      <c r="BK150" s="223">
        <f>ROUND(I150*H150,2)</f>
        <v>0</v>
      </c>
      <c r="BL150" s="16" t="s">
        <v>133</v>
      </c>
      <c r="BM150" s="222" t="s">
        <v>179</v>
      </c>
    </row>
    <row r="151" s="2" customFormat="1">
      <c r="A151" s="37"/>
      <c r="B151" s="38"/>
      <c r="C151" s="39"/>
      <c r="D151" s="224" t="s">
        <v>134</v>
      </c>
      <c r="E151" s="39"/>
      <c r="F151" s="225" t="s">
        <v>178</v>
      </c>
      <c r="G151" s="39"/>
      <c r="H151" s="39"/>
      <c r="I151" s="226"/>
      <c r="J151" s="39"/>
      <c r="K151" s="39"/>
      <c r="L151" s="43"/>
      <c r="M151" s="227"/>
      <c r="N151" s="228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134</v>
      </c>
      <c r="AU151" s="16" t="s">
        <v>88</v>
      </c>
    </row>
    <row r="152" s="2" customFormat="1">
      <c r="A152" s="37"/>
      <c r="B152" s="38"/>
      <c r="C152" s="39"/>
      <c r="D152" s="224" t="s">
        <v>135</v>
      </c>
      <c r="E152" s="39"/>
      <c r="F152" s="229" t="s">
        <v>180</v>
      </c>
      <c r="G152" s="39"/>
      <c r="H152" s="39"/>
      <c r="I152" s="226"/>
      <c r="J152" s="39"/>
      <c r="K152" s="39"/>
      <c r="L152" s="43"/>
      <c r="M152" s="227"/>
      <c r="N152" s="22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135</v>
      </c>
      <c r="AU152" s="16" t="s">
        <v>88</v>
      </c>
    </row>
    <row r="153" s="2" customFormat="1" ht="16.5" customHeight="1">
      <c r="A153" s="37"/>
      <c r="B153" s="38"/>
      <c r="C153" s="210" t="s">
        <v>181</v>
      </c>
      <c r="D153" s="210" t="s">
        <v>129</v>
      </c>
      <c r="E153" s="211" t="s">
        <v>182</v>
      </c>
      <c r="F153" s="212" t="s">
        <v>183</v>
      </c>
      <c r="G153" s="213" t="s">
        <v>132</v>
      </c>
      <c r="H153" s="214">
        <v>1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45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133</v>
      </c>
      <c r="AT153" s="222" t="s">
        <v>129</v>
      </c>
      <c r="AU153" s="222" t="s">
        <v>88</v>
      </c>
      <c r="AY153" s="16" t="s">
        <v>128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88</v>
      </c>
      <c r="BK153" s="223">
        <f>ROUND(I153*H153,2)</f>
        <v>0</v>
      </c>
      <c r="BL153" s="16" t="s">
        <v>133</v>
      </c>
      <c r="BM153" s="222" t="s">
        <v>184</v>
      </c>
    </row>
    <row r="154" s="2" customFormat="1">
      <c r="A154" s="37"/>
      <c r="B154" s="38"/>
      <c r="C154" s="39"/>
      <c r="D154" s="224" t="s">
        <v>134</v>
      </c>
      <c r="E154" s="39"/>
      <c r="F154" s="225" t="s">
        <v>183</v>
      </c>
      <c r="G154" s="39"/>
      <c r="H154" s="39"/>
      <c r="I154" s="226"/>
      <c r="J154" s="39"/>
      <c r="K154" s="39"/>
      <c r="L154" s="43"/>
      <c r="M154" s="227"/>
      <c r="N154" s="228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134</v>
      </c>
      <c r="AU154" s="16" t="s">
        <v>88</v>
      </c>
    </row>
    <row r="155" s="2" customFormat="1">
      <c r="A155" s="37"/>
      <c r="B155" s="38"/>
      <c r="C155" s="39"/>
      <c r="D155" s="224" t="s">
        <v>135</v>
      </c>
      <c r="E155" s="39"/>
      <c r="F155" s="229" t="s">
        <v>185</v>
      </c>
      <c r="G155" s="39"/>
      <c r="H155" s="39"/>
      <c r="I155" s="226"/>
      <c r="J155" s="39"/>
      <c r="K155" s="39"/>
      <c r="L155" s="43"/>
      <c r="M155" s="230"/>
      <c r="N155" s="231"/>
      <c r="O155" s="232"/>
      <c r="P155" s="232"/>
      <c r="Q155" s="232"/>
      <c r="R155" s="232"/>
      <c r="S155" s="232"/>
      <c r="T155" s="233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135</v>
      </c>
      <c r="AU155" s="16" t="s">
        <v>88</v>
      </c>
    </row>
    <row r="156" s="2" customFormat="1" ht="6.96" customHeight="1">
      <c r="A156" s="37"/>
      <c r="B156" s="65"/>
      <c r="C156" s="66"/>
      <c r="D156" s="66"/>
      <c r="E156" s="66"/>
      <c r="F156" s="66"/>
      <c r="G156" s="66"/>
      <c r="H156" s="66"/>
      <c r="I156" s="66"/>
      <c r="J156" s="66"/>
      <c r="K156" s="66"/>
      <c r="L156" s="43"/>
      <c r="M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</sheetData>
  <sheetProtection sheet="1" autoFilter="0" formatColumns="0" formatRows="0" objects="1" scenarios="1" spinCount="100000" saltValue="f5u43HuYLz1ptXR9O7PqEucKqyKSiNjBBSRR3tRER9szikJOY7c50IpO0fjh2t0LYrAW1s5lDCSTRnMCCY5pkg==" hashValue="vvD9/PCI44wG66pTygmG8f94sKdHYUg1b8NLrt7u6Tz/s6aqyFBEEImfAVCB3w5/6jL5m88ApxXEqJTDrqmQuw==" algorithmName="SHA-512" password="CC35"/>
  <autoFilter ref="C116:K15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 xml:space="preserve"> Morava, oprava hrází Tovačov, Věrovany a oprava hráze Valová, Uhřičice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186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38</v>
      </c>
      <c r="G12" s="37"/>
      <c r="H12" s="37"/>
      <c r="I12" s="139" t="s">
        <v>22</v>
      </c>
      <c r="J12" s="143" t="str">
        <f>'Rekapitulace stavby'!AN8</f>
        <v>31. 7. 2025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70890013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Povodí Moravy, s.p.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CZ70890013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04373863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Ing. Vít Pučálek</v>
      </c>
      <c r="F21" s="37"/>
      <c r="G21" s="37"/>
      <c r="H21" s="37"/>
      <c r="I21" s="139" t="s">
        <v>28</v>
      </c>
      <c r="J21" s="142" t="str">
        <f>IF('Rekapitulace stavby'!AN17="","",'Rekapitulace stavby'!AN17)</f>
        <v>CZ8208233528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ROUND((SUM(BE120:BE182)),  2)</f>
        <v>0</v>
      </c>
      <c r="G33" s="37"/>
      <c r="H33" s="37"/>
      <c r="I33" s="154">
        <v>0.20999999999999999</v>
      </c>
      <c r="J33" s="153">
        <f>ROUND(((SUM(BE120:BE182))*I33),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ROUND((SUM(BF120:BF182)),  2)</f>
        <v>0</v>
      </c>
      <c r="G34" s="37"/>
      <c r="H34" s="37"/>
      <c r="I34" s="154">
        <v>0.12</v>
      </c>
      <c r="J34" s="153">
        <f>ROUND(((SUM(BF120:BF182))*I34),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ROUND((SUM(BG120:BG182)),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ROUND((SUM(BH120:BH182)),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ROUND((SUM(BI120:BI182)),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 xml:space="preserve"> Morava, oprava hrází Tovačov, Věrovany a oprava hráze Valová, Uhřičice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SO 01 PB hráz na Mor...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31. 7. 2025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Ing. Vít Pučálek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187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4"/>
      <c r="C98" s="235"/>
      <c r="D98" s="236" t="s">
        <v>188</v>
      </c>
      <c r="E98" s="237"/>
      <c r="F98" s="237"/>
      <c r="G98" s="237"/>
      <c r="H98" s="237"/>
      <c r="I98" s="237"/>
      <c r="J98" s="238">
        <f>J122</f>
        <v>0</v>
      </c>
      <c r="K98" s="235"/>
      <c r="L98" s="239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4"/>
      <c r="C99" s="235"/>
      <c r="D99" s="236" t="s">
        <v>189</v>
      </c>
      <c r="E99" s="237"/>
      <c r="F99" s="237"/>
      <c r="G99" s="237"/>
      <c r="H99" s="237"/>
      <c r="I99" s="237"/>
      <c r="J99" s="238">
        <f>J171</f>
        <v>0</v>
      </c>
      <c r="K99" s="235"/>
      <c r="L99" s="239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4"/>
      <c r="C100" s="235"/>
      <c r="D100" s="236" t="s">
        <v>190</v>
      </c>
      <c r="E100" s="237"/>
      <c r="F100" s="237"/>
      <c r="G100" s="237"/>
      <c r="H100" s="237"/>
      <c r="I100" s="237"/>
      <c r="J100" s="238">
        <f>J180</f>
        <v>0</v>
      </c>
      <c r="K100" s="235"/>
      <c r="L100" s="23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112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 xml:space="preserve"> Morava, oprava hrází Tovačov, Věrovany a oprava hráze Valová, Uhřičice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104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01 - SO 01 PB hráz na Mor...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31. 7. 2025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Povodí Moravy, s.p.</v>
      </c>
      <c r="G116" s="39"/>
      <c r="H116" s="39"/>
      <c r="I116" s="31" t="s">
        <v>32</v>
      </c>
      <c r="J116" s="35" t="str">
        <f>E21</f>
        <v>Ing. Vít Pučálek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IF(E18="","",E18)</f>
        <v>Vyplň údaj</v>
      </c>
      <c r="G117" s="39"/>
      <c r="H117" s="39"/>
      <c r="I117" s="31" t="s">
        <v>37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0" customFormat="1" ht="29.28" customHeight="1">
      <c r="A119" s="184"/>
      <c r="B119" s="185"/>
      <c r="C119" s="186" t="s">
        <v>113</v>
      </c>
      <c r="D119" s="187" t="s">
        <v>65</v>
      </c>
      <c r="E119" s="187" t="s">
        <v>61</v>
      </c>
      <c r="F119" s="187" t="s">
        <v>62</v>
      </c>
      <c r="G119" s="187" t="s">
        <v>114</v>
      </c>
      <c r="H119" s="187" t="s">
        <v>115</v>
      </c>
      <c r="I119" s="187" t="s">
        <v>116</v>
      </c>
      <c r="J119" s="188" t="s">
        <v>108</v>
      </c>
      <c r="K119" s="189" t="s">
        <v>117</v>
      </c>
      <c r="L119" s="190"/>
      <c r="M119" s="99" t="s">
        <v>1</v>
      </c>
      <c r="N119" s="100" t="s">
        <v>44</v>
      </c>
      <c r="O119" s="100" t="s">
        <v>118</v>
      </c>
      <c r="P119" s="100" t="s">
        <v>119</v>
      </c>
      <c r="Q119" s="100" t="s">
        <v>120</v>
      </c>
      <c r="R119" s="100" t="s">
        <v>121</v>
      </c>
      <c r="S119" s="100" t="s">
        <v>122</v>
      </c>
      <c r="T119" s="101" t="s">
        <v>123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7"/>
      <c r="B120" s="38"/>
      <c r="C120" s="106" t="s">
        <v>124</v>
      </c>
      <c r="D120" s="39"/>
      <c r="E120" s="39"/>
      <c r="F120" s="39"/>
      <c r="G120" s="39"/>
      <c r="H120" s="39"/>
      <c r="I120" s="39"/>
      <c r="J120" s="191">
        <f>BK120</f>
        <v>0</v>
      </c>
      <c r="K120" s="39"/>
      <c r="L120" s="43"/>
      <c r="M120" s="102"/>
      <c r="N120" s="192"/>
      <c r="O120" s="103"/>
      <c r="P120" s="193">
        <f>P121</f>
        <v>0</v>
      </c>
      <c r="Q120" s="103"/>
      <c r="R120" s="193">
        <f>R121</f>
        <v>0</v>
      </c>
      <c r="S120" s="103"/>
      <c r="T120" s="194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79</v>
      </c>
      <c r="AU120" s="16" t="s">
        <v>110</v>
      </c>
      <c r="BK120" s="195">
        <f>BK121</f>
        <v>0</v>
      </c>
    </row>
    <row r="121" s="11" customFormat="1" ht="25.92" customHeight="1">
      <c r="A121" s="11"/>
      <c r="B121" s="196"/>
      <c r="C121" s="197"/>
      <c r="D121" s="198" t="s">
        <v>79</v>
      </c>
      <c r="E121" s="199" t="s">
        <v>191</v>
      </c>
      <c r="F121" s="199" t="s">
        <v>192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P122+P171+P180</f>
        <v>0</v>
      </c>
      <c r="Q121" s="204"/>
      <c r="R121" s="205">
        <f>R122+R171+R180</f>
        <v>0</v>
      </c>
      <c r="S121" s="204"/>
      <c r="T121" s="206">
        <f>T122+T171+T180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7" t="s">
        <v>88</v>
      </c>
      <c r="AT121" s="208" t="s">
        <v>79</v>
      </c>
      <c r="AU121" s="208" t="s">
        <v>80</v>
      </c>
      <c r="AY121" s="207" t="s">
        <v>128</v>
      </c>
      <c r="BK121" s="209">
        <f>BK122+BK171+BK180</f>
        <v>0</v>
      </c>
    </row>
    <row r="122" s="11" customFormat="1" ht="22.8" customHeight="1">
      <c r="A122" s="11"/>
      <c r="B122" s="196"/>
      <c r="C122" s="197"/>
      <c r="D122" s="198" t="s">
        <v>79</v>
      </c>
      <c r="E122" s="240" t="s">
        <v>88</v>
      </c>
      <c r="F122" s="240" t="s">
        <v>193</v>
      </c>
      <c r="G122" s="197"/>
      <c r="H122" s="197"/>
      <c r="I122" s="200"/>
      <c r="J122" s="241">
        <f>BK122</f>
        <v>0</v>
      </c>
      <c r="K122" s="197"/>
      <c r="L122" s="202"/>
      <c r="M122" s="203"/>
      <c r="N122" s="204"/>
      <c r="O122" s="204"/>
      <c r="P122" s="205">
        <f>SUM(P123:P170)</f>
        <v>0</v>
      </c>
      <c r="Q122" s="204"/>
      <c r="R122" s="205">
        <f>SUM(R123:R170)</f>
        <v>0</v>
      </c>
      <c r="S122" s="204"/>
      <c r="T122" s="206">
        <f>SUM(T123:T170)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88</v>
      </c>
      <c r="AT122" s="208" t="s">
        <v>79</v>
      </c>
      <c r="AU122" s="208" t="s">
        <v>88</v>
      </c>
      <c r="AY122" s="207" t="s">
        <v>128</v>
      </c>
      <c r="BK122" s="209">
        <f>SUM(BK123:BK170)</f>
        <v>0</v>
      </c>
    </row>
    <row r="123" s="2" customFormat="1" ht="16.5" customHeight="1">
      <c r="A123" s="37"/>
      <c r="B123" s="38"/>
      <c r="C123" s="210" t="s">
        <v>88</v>
      </c>
      <c r="D123" s="210" t="s">
        <v>129</v>
      </c>
      <c r="E123" s="211" t="s">
        <v>194</v>
      </c>
      <c r="F123" s="212" t="s">
        <v>195</v>
      </c>
      <c r="G123" s="213" t="s">
        <v>196</v>
      </c>
      <c r="H123" s="214">
        <v>2150</v>
      </c>
      <c r="I123" s="215"/>
      <c r="J123" s="216">
        <f>ROUND(I123*H123,2)</f>
        <v>0</v>
      </c>
      <c r="K123" s="217"/>
      <c r="L123" s="43"/>
      <c r="M123" s="218" t="s">
        <v>1</v>
      </c>
      <c r="N123" s="219" t="s">
        <v>45</v>
      </c>
      <c r="O123" s="90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133</v>
      </c>
      <c r="AT123" s="222" t="s">
        <v>129</v>
      </c>
      <c r="AU123" s="222" t="s">
        <v>90</v>
      </c>
      <c r="AY123" s="16" t="s">
        <v>128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88</v>
      </c>
      <c r="BK123" s="223">
        <f>ROUND(I123*H123,2)</f>
        <v>0</v>
      </c>
      <c r="BL123" s="16" t="s">
        <v>133</v>
      </c>
      <c r="BM123" s="222" t="s">
        <v>90</v>
      </c>
    </row>
    <row r="124" s="2" customFormat="1">
      <c r="A124" s="37"/>
      <c r="B124" s="38"/>
      <c r="C124" s="39"/>
      <c r="D124" s="224" t="s">
        <v>134</v>
      </c>
      <c r="E124" s="39"/>
      <c r="F124" s="225" t="s">
        <v>197</v>
      </c>
      <c r="G124" s="39"/>
      <c r="H124" s="39"/>
      <c r="I124" s="226"/>
      <c r="J124" s="39"/>
      <c r="K124" s="39"/>
      <c r="L124" s="43"/>
      <c r="M124" s="227"/>
      <c r="N124" s="228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134</v>
      </c>
      <c r="AU124" s="16" t="s">
        <v>90</v>
      </c>
    </row>
    <row r="125" s="13" customFormat="1">
      <c r="A125" s="13"/>
      <c r="B125" s="242"/>
      <c r="C125" s="243"/>
      <c r="D125" s="224" t="s">
        <v>198</v>
      </c>
      <c r="E125" s="244" t="s">
        <v>1</v>
      </c>
      <c r="F125" s="245" t="s">
        <v>199</v>
      </c>
      <c r="G125" s="243"/>
      <c r="H125" s="246">
        <v>2150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2" t="s">
        <v>198</v>
      </c>
      <c r="AU125" s="252" t="s">
        <v>90</v>
      </c>
      <c r="AV125" s="13" t="s">
        <v>90</v>
      </c>
      <c r="AW125" s="13" t="s">
        <v>36</v>
      </c>
      <c r="AX125" s="13" t="s">
        <v>80</v>
      </c>
      <c r="AY125" s="252" t="s">
        <v>128</v>
      </c>
    </row>
    <row r="126" s="14" customFormat="1">
      <c r="A126" s="14"/>
      <c r="B126" s="253"/>
      <c r="C126" s="254"/>
      <c r="D126" s="224" t="s">
        <v>198</v>
      </c>
      <c r="E126" s="255" t="s">
        <v>1</v>
      </c>
      <c r="F126" s="256" t="s">
        <v>200</v>
      </c>
      <c r="G126" s="254"/>
      <c r="H126" s="257">
        <v>2150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3" t="s">
        <v>198</v>
      </c>
      <c r="AU126" s="263" t="s">
        <v>90</v>
      </c>
      <c r="AV126" s="14" t="s">
        <v>133</v>
      </c>
      <c r="AW126" s="14" t="s">
        <v>36</v>
      </c>
      <c r="AX126" s="14" t="s">
        <v>88</v>
      </c>
      <c r="AY126" s="263" t="s">
        <v>128</v>
      </c>
    </row>
    <row r="127" s="2" customFormat="1" ht="21.75" customHeight="1">
      <c r="A127" s="37"/>
      <c r="B127" s="38"/>
      <c r="C127" s="210" t="s">
        <v>90</v>
      </c>
      <c r="D127" s="210" t="s">
        <v>129</v>
      </c>
      <c r="E127" s="211" t="s">
        <v>201</v>
      </c>
      <c r="F127" s="212" t="s">
        <v>202</v>
      </c>
      <c r="G127" s="213" t="s">
        <v>203</v>
      </c>
      <c r="H127" s="214">
        <v>430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45</v>
      </c>
      <c r="O127" s="90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133</v>
      </c>
      <c r="AT127" s="222" t="s">
        <v>129</v>
      </c>
      <c r="AU127" s="222" t="s">
        <v>90</v>
      </c>
      <c r="AY127" s="16" t="s">
        <v>128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88</v>
      </c>
      <c r="BK127" s="223">
        <f>ROUND(I127*H127,2)</f>
        <v>0</v>
      </c>
      <c r="BL127" s="16" t="s">
        <v>133</v>
      </c>
      <c r="BM127" s="222" t="s">
        <v>133</v>
      </c>
    </row>
    <row r="128" s="2" customFormat="1">
      <c r="A128" s="37"/>
      <c r="B128" s="38"/>
      <c r="C128" s="39"/>
      <c r="D128" s="224" t="s">
        <v>134</v>
      </c>
      <c r="E128" s="39"/>
      <c r="F128" s="225" t="s">
        <v>204</v>
      </c>
      <c r="G128" s="39"/>
      <c r="H128" s="39"/>
      <c r="I128" s="226"/>
      <c r="J128" s="39"/>
      <c r="K128" s="39"/>
      <c r="L128" s="43"/>
      <c r="M128" s="227"/>
      <c r="N128" s="228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134</v>
      </c>
      <c r="AU128" s="16" t="s">
        <v>90</v>
      </c>
    </row>
    <row r="129" s="13" customFormat="1">
      <c r="A129" s="13"/>
      <c r="B129" s="242"/>
      <c r="C129" s="243"/>
      <c r="D129" s="224" t="s">
        <v>198</v>
      </c>
      <c r="E129" s="244" t="s">
        <v>1</v>
      </c>
      <c r="F129" s="245" t="s">
        <v>205</v>
      </c>
      <c r="G129" s="243"/>
      <c r="H129" s="246">
        <v>215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2" t="s">
        <v>198</v>
      </c>
      <c r="AU129" s="252" t="s">
        <v>90</v>
      </c>
      <c r="AV129" s="13" t="s">
        <v>90</v>
      </c>
      <c r="AW129" s="13" t="s">
        <v>36</v>
      </c>
      <c r="AX129" s="13" t="s">
        <v>80</v>
      </c>
      <c r="AY129" s="252" t="s">
        <v>128</v>
      </c>
    </row>
    <row r="130" s="13" customFormat="1">
      <c r="A130" s="13"/>
      <c r="B130" s="242"/>
      <c r="C130" s="243"/>
      <c r="D130" s="224" t="s">
        <v>198</v>
      </c>
      <c r="E130" s="244" t="s">
        <v>1</v>
      </c>
      <c r="F130" s="245" t="s">
        <v>206</v>
      </c>
      <c r="G130" s="243"/>
      <c r="H130" s="246">
        <v>215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198</v>
      </c>
      <c r="AU130" s="252" t="s">
        <v>90</v>
      </c>
      <c r="AV130" s="13" t="s">
        <v>90</v>
      </c>
      <c r="AW130" s="13" t="s">
        <v>36</v>
      </c>
      <c r="AX130" s="13" t="s">
        <v>80</v>
      </c>
      <c r="AY130" s="252" t="s">
        <v>128</v>
      </c>
    </row>
    <row r="131" s="14" customFormat="1">
      <c r="A131" s="14"/>
      <c r="B131" s="253"/>
      <c r="C131" s="254"/>
      <c r="D131" s="224" t="s">
        <v>198</v>
      </c>
      <c r="E131" s="255" t="s">
        <v>1</v>
      </c>
      <c r="F131" s="256" t="s">
        <v>200</v>
      </c>
      <c r="G131" s="254"/>
      <c r="H131" s="257">
        <v>430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198</v>
      </c>
      <c r="AU131" s="263" t="s">
        <v>90</v>
      </c>
      <c r="AV131" s="14" t="s">
        <v>133</v>
      </c>
      <c r="AW131" s="14" t="s">
        <v>36</v>
      </c>
      <c r="AX131" s="14" t="s">
        <v>88</v>
      </c>
      <c r="AY131" s="263" t="s">
        <v>128</v>
      </c>
    </row>
    <row r="132" s="2" customFormat="1" ht="16.5" customHeight="1">
      <c r="A132" s="37"/>
      <c r="B132" s="38"/>
      <c r="C132" s="210" t="s">
        <v>140</v>
      </c>
      <c r="D132" s="210" t="s">
        <v>129</v>
      </c>
      <c r="E132" s="211" t="s">
        <v>207</v>
      </c>
      <c r="F132" s="212" t="s">
        <v>208</v>
      </c>
      <c r="G132" s="213" t="s">
        <v>203</v>
      </c>
      <c r="H132" s="214">
        <v>215</v>
      </c>
      <c r="I132" s="215"/>
      <c r="J132" s="216">
        <f>ROUND(I132*H132,2)</f>
        <v>0</v>
      </c>
      <c r="K132" s="217"/>
      <c r="L132" s="43"/>
      <c r="M132" s="218" t="s">
        <v>1</v>
      </c>
      <c r="N132" s="219" t="s">
        <v>45</v>
      </c>
      <c r="O132" s="90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133</v>
      </c>
      <c r="AT132" s="222" t="s">
        <v>129</v>
      </c>
      <c r="AU132" s="222" t="s">
        <v>90</v>
      </c>
      <c r="AY132" s="16" t="s">
        <v>128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88</v>
      </c>
      <c r="BK132" s="223">
        <f>ROUND(I132*H132,2)</f>
        <v>0</v>
      </c>
      <c r="BL132" s="16" t="s">
        <v>133</v>
      </c>
      <c r="BM132" s="222" t="s">
        <v>143</v>
      </c>
    </row>
    <row r="133" s="2" customFormat="1">
      <c r="A133" s="37"/>
      <c r="B133" s="38"/>
      <c r="C133" s="39"/>
      <c r="D133" s="224" t="s">
        <v>134</v>
      </c>
      <c r="E133" s="39"/>
      <c r="F133" s="225" t="s">
        <v>209</v>
      </c>
      <c r="G133" s="39"/>
      <c r="H133" s="39"/>
      <c r="I133" s="226"/>
      <c r="J133" s="39"/>
      <c r="K133" s="39"/>
      <c r="L133" s="43"/>
      <c r="M133" s="227"/>
      <c r="N133" s="228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134</v>
      </c>
      <c r="AU133" s="16" t="s">
        <v>90</v>
      </c>
    </row>
    <row r="134" s="13" customFormat="1">
      <c r="A134" s="13"/>
      <c r="B134" s="242"/>
      <c r="C134" s="243"/>
      <c r="D134" s="224" t="s">
        <v>198</v>
      </c>
      <c r="E134" s="244" t="s">
        <v>1</v>
      </c>
      <c r="F134" s="245" t="s">
        <v>206</v>
      </c>
      <c r="G134" s="243"/>
      <c r="H134" s="246">
        <v>215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198</v>
      </c>
      <c r="AU134" s="252" t="s">
        <v>90</v>
      </c>
      <c r="AV134" s="13" t="s">
        <v>90</v>
      </c>
      <c r="AW134" s="13" t="s">
        <v>36</v>
      </c>
      <c r="AX134" s="13" t="s">
        <v>80</v>
      </c>
      <c r="AY134" s="252" t="s">
        <v>128</v>
      </c>
    </row>
    <row r="135" s="14" customFormat="1">
      <c r="A135" s="14"/>
      <c r="B135" s="253"/>
      <c r="C135" s="254"/>
      <c r="D135" s="224" t="s">
        <v>198</v>
      </c>
      <c r="E135" s="255" t="s">
        <v>1</v>
      </c>
      <c r="F135" s="256" t="s">
        <v>200</v>
      </c>
      <c r="G135" s="254"/>
      <c r="H135" s="257">
        <v>215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198</v>
      </c>
      <c r="AU135" s="263" t="s">
        <v>90</v>
      </c>
      <c r="AV135" s="14" t="s">
        <v>133</v>
      </c>
      <c r="AW135" s="14" t="s">
        <v>36</v>
      </c>
      <c r="AX135" s="14" t="s">
        <v>88</v>
      </c>
      <c r="AY135" s="263" t="s">
        <v>128</v>
      </c>
    </row>
    <row r="136" s="2" customFormat="1" ht="16.5" customHeight="1">
      <c r="A136" s="37"/>
      <c r="B136" s="38"/>
      <c r="C136" s="210" t="s">
        <v>133</v>
      </c>
      <c r="D136" s="210" t="s">
        <v>129</v>
      </c>
      <c r="E136" s="211" t="s">
        <v>210</v>
      </c>
      <c r="F136" s="212" t="s">
        <v>211</v>
      </c>
      <c r="G136" s="213" t="s">
        <v>196</v>
      </c>
      <c r="H136" s="214">
        <v>1560</v>
      </c>
      <c r="I136" s="215"/>
      <c r="J136" s="216">
        <f>ROUND(I136*H136,2)</f>
        <v>0</v>
      </c>
      <c r="K136" s="217"/>
      <c r="L136" s="43"/>
      <c r="M136" s="218" t="s">
        <v>1</v>
      </c>
      <c r="N136" s="219" t="s">
        <v>45</v>
      </c>
      <c r="O136" s="90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133</v>
      </c>
      <c r="AT136" s="222" t="s">
        <v>129</v>
      </c>
      <c r="AU136" s="222" t="s">
        <v>90</v>
      </c>
      <c r="AY136" s="16" t="s">
        <v>128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88</v>
      </c>
      <c r="BK136" s="223">
        <f>ROUND(I136*H136,2)</f>
        <v>0</v>
      </c>
      <c r="BL136" s="16" t="s">
        <v>133</v>
      </c>
      <c r="BM136" s="222" t="s">
        <v>147</v>
      </c>
    </row>
    <row r="137" s="2" customFormat="1">
      <c r="A137" s="37"/>
      <c r="B137" s="38"/>
      <c r="C137" s="39"/>
      <c r="D137" s="224" t="s">
        <v>134</v>
      </c>
      <c r="E137" s="39"/>
      <c r="F137" s="225" t="s">
        <v>212</v>
      </c>
      <c r="G137" s="39"/>
      <c r="H137" s="39"/>
      <c r="I137" s="226"/>
      <c r="J137" s="39"/>
      <c r="K137" s="39"/>
      <c r="L137" s="43"/>
      <c r="M137" s="227"/>
      <c r="N137" s="228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134</v>
      </c>
      <c r="AU137" s="16" t="s">
        <v>90</v>
      </c>
    </row>
    <row r="138" s="13" customFormat="1">
      <c r="A138" s="13"/>
      <c r="B138" s="242"/>
      <c r="C138" s="243"/>
      <c r="D138" s="224" t="s">
        <v>198</v>
      </c>
      <c r="E138" s="244" t="s">
        <v>1</v>
      </c>
      <c r="F138" s="245" t="s">
        <v>213</v>
      </c>
      <c r="G138" s="243"/>
      <c r="H138" s="246">
        <v>780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198</v>
      </c>
      <c r="AU138" s="252" t="s">
        <v>90</v>
      </c>
      <c r="AV138" s="13" t="s">
        <v>90</v>
      </c>
      <c r="AW138" s="13" t="s">
        <v>36</v>
      </c>
      <c r="AX138" s="13" t="s">
        <v>80</v>
      </c>
      <c r="AY138" s="252" t="s">
        <v>128</v>
      </c>
    </row>
    <row r="139" s="13" customFormat="1">
      <c r="A139" s="13"/>
      <c r="B139" s="242"/>
      <c r="C139" s="243"/>
      <c r="D139" s="224" t="s">
        <v>198</v>
      </c>
      <c r="E139" s="244" t="s">
        <v>1</v>
      </c>
      <c r="F139" s="245" t="s">
        <v>214</v>
      </c>
      <c r="G139" s="243"/>
      <c r="H139" s="246">
        <v>780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198</v>
      </c>
      <c r="AU139" s="252" t="s">
        <v>90</v>
      </c>
      <c r="AV139" s="13" t="s">
        <v>90</v>
      </c>
      <c r="AW139" s="13" t="s">
        <v>36</v>
      </c>
      <c r="AX139" s="13" t="s">
        <v>80</v>
      </c>
      <c r="AY139" s="252" t="s">
        <v>128</v>
      </c>
    </row>
    <row r="140" s="14" customFormat="1">
      <c r="A140" s="14"/>
      <c r="B140" s="253"/>
      <c r="C140" s="254"/>
      <c r="D140" s="224" t="s">
        <v>198</v>
      </c>
      <c r="E140" s="255" t="s">
        <v>1</v>
      </c>
      <c r="F140" s="256" t="s">
        <v>200</v>
      </c>
      <c r="G140" s="254"/>
      <c r="H140" s="257">
        <v>1560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198</v>
      </c>
      <c r="AU140" s="263" t="s">
        <v>90</v>
      </c>
      <c r="AV140" s="14" t="s">
        <v>133</v>
      </c>
      <c r="AW140" s="14" t="s">
        <v>36</v>
      </c>
      <c r="AX140" s="14" t="s">
        <v>88</v>
      </c>
      <c r="AY140" s="263" t="s">
        <v>128</v>
      </c>
    </row>
    <row r="141" s="2" customFormat="1" ht="16.5" customHeight="1">
      <c r="A141" s="37"/>
      <c r="B141" s="38"/>
      <c r="C141" s="210" t="s">
        <v>127</v>
      </c>
      <c r="D141" s="210" t="s">
        <v>129</v>
      </c>
      <c r="E141" s="211" t="s">
        <v>215</v>
      </c>
      <c r="F141" s="212" t="s">
        <v>216</v>
      </c>
      <c r="G141" s="213" t="s">
        <v>196</v>
      </c>
      <c r="H141" s="214">
        <v>2740</v>
      </c>
      <c r="I141" s="215"/>
      <c r="J141" s="216">
        <f>ROUND(I141*H141,2)</f>
        <v>0</v>
      </c>
      <c r="K141" s="217"/>
      <c r="L141" s="43"/>
      <c r="M141" s="218" t="s">
        <v>1</v>
      </c>
      <c r="N141" s="219" t="s">
        <v>45</v>
      </c>
      <c r="O141" s="90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133</v>
      </c>
      <c r="AT141" s="222" t="s">
        <v>129</v>
      </c>
      <c r="AU141" s="222" t="s">
        <v>90</v>
      </c>
      <c r="AY141" s="16" t="s">
        <v>128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88</v>
      </c>
      <c r="BK141" s="223">
        <f>ROUND(I141*H141,2)</f>
        <v>0</v>
      </c>
      <c r="BL141" s="16" t="s">
        <v>133</v>
      </c>
      <c r="BM141" s="222" t="s">
        <v>151</v>
      </c>
    </row>
    <row r="142" s="2" customFormat="1">
      <c r="A142" s="37"/>
      <c r="B142" s="38"/>
      <c r="C142" s="39"/>
      <c r="D142" s="224" t="s">
        <v>134</v>
      </c>
      <c r="E142" s="39"/>
      <c r="F142" s="225" t="s">
        <v>217</v>
      </c>
      <c r="G142" s="39"/>
      <c r="H142" s="39"/>
      <c r="I142" s="226"/>
      <c r="J142" s="39"/>
      <c r="K142" s="39"/>
      <c r="L142" s="43"/>
      <c r="M142" s="227"/>
      <c r="N142" s="228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134</v>
      </c>
      <c r="AU142" s="16" t="s">
        <v>90</v>
      </c>
    </row>
    <row r="143" s="13" customFormat="1">
      <c r="A143" s="13"/>
      <c r="B143" s="242"/>
      <c r="C143" s="243"/>
      <c r="D143" s="224" t="s">
        <v>198</v>
      </c>
      <c r="E143" s="244" t="s">
        <v>1</v>
      </c>
      <c r="F143" s="245" t="s">
        <v>218</v>
      </c>
      <c r="G143" s="243"/>
      <c r="H143" s="246">
        <v>1370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198</v>
      </c>
      <c r="AU143" s="252" t="s">
        <v>90</v>
      </c>
      <c r="AV143" s="13" t="s">
        <v>90</v>
      </c>
      <c r="AW143" s="13" t="s">
        <v>36</v>
      </c>
      <c r="AX143" s="13" t="s">
        <v>80</v>
      </c>
      <c r="AY143" s="252" t="s">
        <v>128</v>
      </c>
    </row>
    <row r="144" s="13" customFormat="1">
      <c r="A144" s="13"/>
      <c r="B144" s="242"/>
      <c r="C144" s="243"/>
      <c r="D144" s="224" t="s">
        <v>198</v>
      </c>
      <c r="E144" s="244" t="s">
        <v>1</v>
      </c>
      <c r="F144" s="245" t="s">
        <v>219</v>
      </c>
      <c r="G144" s="243"/>
      <c r="H144" s="246">
        <v>1370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198</v>
      </c>
      <c r="AU144" s="252" t="s">
        <v>90</v>
      </c>
      <c r="AV144" s="13" t="s">
        <v>90</v>
      </c>
      <c r="AW144" s="13" t="s">
        <v>36</v>
      </c>
      <c r="AX144" s="13" t="s">
        <v>80</v>
      </c>
      <c r="AY144" s="252" t="s">
        <v>128</v>
      </c>
    </row>
    <row r="145" s="14" customFormat="1">
      <c r="A145" s="14"/>
      <c r="B145" s="253"/>
      <c r="C145" s="254"/>
      <c r="D145" s="224" t="s">
        <v>198</v>
      </c>
      <c r="E145" s="255" t="s">
        <v>1</v>
      </c>
      <c r="F145" s="256" t="s">
        <v>200</v>
      </c>
      <c r="G145" s="254"/>
      <c r="H145" s="257">
        <v>2740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198</v>
      </c>
      <c r="AU145" s="263" t="s">
        <v>90</v>
      </c>
      <c r="AV145" s="14" t="s">
        <v>133</v>
      </c>
      <c r="AW145" s="14" t="s">
        <v>36</v>
      </c>
      <c r="AX145" s="14" t="s">
        <v>88</v>
      </c>
      <c r="AY145" s="263" t="s">
        <v>128</v>
      </c>
    </row>
    <row r="146" s="2" customFormat="1" ht="16.5" customHeight="1">
      <c r="A146" s="37"/>
      <c r="B146" s="38"/>
      <c r="C146" s="210" t="s">
        <v>143</v>
      </c>
      <c r="D146" s="210" t="s">
        <v>129</v>
      </c>
      <c r="E146" s="211" t="s">
        <v>220</v>
      </c>
      <c r="F146" s="212" t="s">
        <v>221</v>
      </c>
      <c r="G146" s="213" t="s">
        <v>203</v>
      </c>
      <c r="H146" s="214">
        <v>997</v>
      </c>
      <c r="I146" s="215"/>
      <c r="J146" s="216">
        <f>ROUND(I146*H146,2)</f>
        <v>0</v>
      </c>
      <c r="K146" s="217"/>
      <c r="L146" s="43"/>
      <c r="M146" s="218" t="s">
        <v>1</v>
      </c>
      <c r="N146" s="219" t="s">
        <v>45</v>
      </c>
      <c r="O146" s="90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133</v>
      </c>
      <c r="AT146" s="222" t="s">
        <v>129</v>
      </c>
      <c r="AU146" s="222" t="s">
        <v>90</v>
      </c>
      <c r="AY146" s="16" t="s">
        <v>128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88</v>
      </c>
      <c r="BK146" s="223">
        <f>ROUND(I146*H146,2)</f>
        <v>0</v>
      </c>
      <c r="BL146" s="16" t="s">
        <v>133</v>
      </c>
      <c r="BM146" s="222" t="s">
        <v>8</v>
      </c>
    </row>
    <row r="147" s="2" customFormat="1">
      <c r="A147" s="37"/>
      <c r="B147" s="38"/>
      <c r="C147" s="39"/>
      <c r="D147" s="224" t="s">
        <v>134</v>
      </c>
      <c r="E147" s="39"/>
      <c r="F147" s="225" t="s">
        <v>221</v>
      </c>
      <c r="G147" s="39"/>
      <c r="H147" s="39"/>
      <c r="I147" s="226"/>
      <c r="J147" s="39"/>
      <c r="K147" s="39"/>
      <c r="L147" s="43"/>
      <c r="M147" s="227"/>
      <c r="N147" s="228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134</v>
      </c>
      <c r="AU147" s="16" t="s">
        <v>90</v>
      </c>
    </row>
    <row r="148" s="2" customFormat="1">
      <c r="A148" s="37"/>
      <c r="B148" s="38"/>
      <c r="C148" s="39"/>
      <c r="D148" s="224" t="s">
        <v>135</v>
      </c>
      <c r="E148" s="39"/>
      <c r="F148" s="229" t="s">
        <v>222</v>
      </c>
      <c r="G148" s="39"/>
      <c r="H148" s="39"/>
      <c r="I148" s="226"/>
      <c r="J148" s="39"/>
      <c r="K148" s="39"/>
      <c r="L148" s="43"/>
      <c r="M148" s="227"/>
      <c r="N148" s="228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135</v>
      </c>
      <c r="AU148" s="16" t="s">
        <v>90</v>
      </c>
    </row>
    <row r="149" s="13" customFormat="1">
      <c r="A149" s="13"/>
      <c r="B149" s="242"/>
      <c r="C149" s="243"/>
      <c r="D149" s="224" t="s">
        <v>198</v>
      </c>
      <c r="E149" s="244" t="s">
        <v>1</v>
      </c>
      <c r="F149" s="245" t="s">
        <v>223</v>
      </c>
      <c r="G149" s="243"/>
      <c r="H149" s="246">
        <v>997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2" t="s">
        <v>198</v>
      </c>
      <c r="AU149" s="252" t="s">
        <v>90</v>
      </c>
      <c r="AV149" s="13" t="s">
        <v>90</v>
      </c>
      <c r="AW149" s="13" t="s">
        <v>36</v>
      </c>
      <c r="AX149" s="13" t="s">
        <v>80</v>
      </c>
      <c r="AY149" s="252" t="s">
        <v>128</v>
      </c>
    </row>
    <row r="150" s="14" customFormat="1">
      <c r="A150" s="14"/>
      <c r="B150" s="253"/>
      <c r="C150" s="254"/>
      <c r="D150" s="224" t="s">
        <v>198</v>
      </c>
      <c r="E150" s="255" t="s">
        <v>1</v>
      </c>
      <c r="F150" s="256" t="s">
        <v>200</v>
      </c>
      <c r="G150" s="254"/>
      <c r="H150" s="257">
        <v>997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3" t="s">
        <v>198</v>
      </c>
      <c r="AU150" s="263" t="s">
        <v>90</v>
      </c>
      <c r="AV150" s="14" t="s">
        <v>133</v>
      </c>
      <c r="AW150" s="14" t="s">
        <v>36</v>
      </c>
      <c r="AX150" s="14" t="s">
        <v>88</v>
      </c>
      <c r="AY150" s="263" t="s">
        <v>128</v>
      </c>
    </row>
    <row r="151" s="2" customFormat="1" ht="24.15" customHeight="1">
      <c r="A151" s="37"/>
      <c r="B151" s="38"/>
      <c r="C151" s="210" t="s">
        <v>156</v>
      </c>
      <c r="D151" s="210" t="s">
        <v>129</v>
      </c>
      <c r="E151" s="211" t="s">
        <v>224</v>
      </c>
      <c r="F151" s="212" t="s">
        <v>225</v>
      </c>
      <c r="G151" s="213" t="s">
        <v>203</v>
      </c>
      <c r="H151" s="214">
        <v>997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45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133</v>
      </c>
      <c r="AT151" s="222" t="s">
        <v>129</v>
      </c>
      <c r="AU151" s="222" t="s">
        <v>90</v>
      </c>
      <c r="AY151" s="16" t="s">
        <v>128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88</v>
      </c>
      <c r="BK151" s="223">
        <f>ROUND(I151*H151,2)</f>
        <v>0</v>
      </c>
      <c r="BL151" s="16" t="s">
        <v>133</v>
      </c>
      <c r="BM151" s="222" t="s">
        <v>159</v>
      </c>
    </row>
    <row r="152" s="2" customFormat="1">
      <c r="A152" s="37"/>
      <c r="B152" s="38"/>
      <c r="C152" s="39"/>
      <c r="D152" s="224" t="s">
        <v>134</v>
      </c>
      <c r="E152" s="39"/>
      <c r="F152" s="225" t="s">
        <v>226</v>
      </c>
      <c r="G152" s="39"/>
      <c r="H152" s="39"/>
      <c r="I152" s="226"/>
      <c r="J152" s="39"/>
      <c r="K152" s="39"/>
      <c r="L152" s="43"/>
      <c r="M152" s="227"/>
      <c r="N152" s="22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134</v>
      </c>
      <c r="AU152" s="16" t="s">
        <v>90</v>
      </c>
    </row>
    <row r="153" s="13" customFormat="1">
      <c r="A153" s="13"/>
      <c r="B153" s="242"/>
      <c r="C153" s="243"/>
      <c r="D153" s="224" t="s">
        <v>198</v>
      </c>
      <c r="E153" s="244" t="s">
        <v>1</v>
      </c>
      <c r="F153" s="245" t="s">
        <v>223</v>
      </c>
      <c r="G153" s="243"/>
      <c r="H153" s="246">
        <v>997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198</v>
      </c>
      <c r="AU153" s="252" t="s">
        <v>90</v>
      </c>
      <c r="AV153" s="13" t="s">
        <v>90</v>
      </c>
      <c r="AW153" s="13" t="s">
        <v>36</v>
      </c>
      <c r="AX153" s="13" t="s">
        <v>80</v>
      </c>
      <c r="AY153" s="252" t="s">
        <v>128</v>
      </c>
    </row>
    <row r="154" s="14" customFormat="1">
      <c r="A154" s="14"/>
      <c r="B154" s="253"/>
      <c r="C154" s="254"/>
      <c r="D154" s="224" t="s">
        <v>198</v>
      </c>
      <c r="E154" s="255" t="s">
        <v>1</v>
      </c>
      <c r="F154" s="256" t="s">
        <v>200</v>
      </c>
      <c r="G154" s="254"/>
      <c r="H154" s="257">
        <v>997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198</v>
      </c>
      <c r="AU154" s="263" t="s">
        <v>90</v>
      </c>
      <c r="AV154" s="14" t="s">
        <v>133</v>
      </c>
      <c r="AW154" s="14" t="s">
        <v>36</v>
      </c>
      <c r="AX154" s="14" t="s">
        <v>88</v>
      </c>
      <c r="AY154" s="263" t="s">
        <v>128</v>
      </c>
    </row>
    <row r="155" s="2" customFormat="1" ht="16.5" customHeight="1">
      <c r="A155" s="37"/>
      <c r="B155" s="38"/>
      <c r="C155" s="210" t="s">
        <v>147</v>
      </c>
      <c r="D155" s="210" t="s">
        <v>129</v>
      </c>
      <c r="E155" s="211" t="s">
        <v>227</v>
      </c>
      <c r="F155" s="212" t="s">
        <v>228</v>
      </c>
      <c r="G155" s="213" t="s">
        <v>196</v>
      </c>
      <c r="H155" s="214">
        <v>2150</v>
      </c>
      <c r="I155" s="215"/>
      <c r="J155" s="216">
        <f>ROUND(I155*H155,2)</f>
        <v>0</v>
      </c>
      <c r="K155" s="217"/>
      <c r="L155" s="43"/>
      <c r="M155" s="218" t="s">
        <v>1</v>
      </c>
      <c r="N155" s="219" t="s">
        <v>45</v>
      </c>
      <c r="O155" s="90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133</v>
      </c>
      <c r="AT155" s="222" t="s">
        <v>129</v>
      </c>
      <c r="AU155" s="222" t="s">
        <v>90</v>
      </c>
      <c r="AY155" s="16" t="s">
        <v>128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88</v>
      </c>
      <c r="BK155" s="223">
        <f>ROUND(I155*H155,2)</f>
        <v>0</v>
      </c>
      <c r="BL155" s="16" t="s">
        <v>133</v>
      </c>
      <c r="BM155" s="222" t="s">
        <v>163</v>
      </c>
    </row>
    <row r="156" s="2" customFormat="1">
      <c r="A156" s="37"/>
      <c r="B156" s="38"/>
      <c r="C156" s="39"/>
      <c r="D156" s="224" t="s">
        <v>134</v>
      </c>
      <c r="E156" s="39"/>
      <c r="F156" s="225" t="s">
        <v>229</v>
      </c>
      <c r="G156" s="39"/>
      <c r="H156" s="39"/>
      <c r="I156" s="226"/>
      <c r="J156" s="39"/>
      <c r="K156" s="39"/>
      <c r="L156" s="43"/>
      <c r="M156" s="227"/>
      <c r="N156" s="228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134</v>
      </c>
      <c r="AU156" s="16" t="s">
        <v>90</v>
      </c>
    </row>
    <row r="157" s="13" customFormat="1">
      <c r="A157" s="13"/>
      <c r="B157" s="242"/>
      <c r="C157" s="243"/>
      <c r="D157" s="224" t="s">
        <v>198</v>
      </c>
      <c r="E157" s="244" t="s">
        <v>1</v>
      </c>
      <c r="F157" s="245" t="s">
        <v>199</v>
      </c>
      <c r="G157" s="243"/>
      <c r="H157" s="246">
        <v>2150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198</v>
      </c>
      <c r="AU157" s="252" t="s">
        <v>90</v>
      </c>
      <c r="AV157" s="13" t="s">
        <v>90</v>
      </c>
      <c r="AW157" s="13" t="s">
        <v>36</v>
      </c>
      <c r="AX157" s="13" t="s">
        <v>80</v>
      </c>
      <c r="AY157" s="252" t="s">
        <v>128</v>
      </c>
    </row>
    <row r="158" s="14" customFormat="1">
      <c r="A158" s="14"/>
      <c r="B158" s="253"/>
      <c r="C158" s="254"/>
      <c r="D158" s="224" t="s">
        <v>198</v>
      </c>
      <c r="E158" s="255" t="s">
        <v>1</v>
      </c>
      <c r="F158" s="256" t="s">
        <v>200</v>
      </c>
      <c r="G158" s="254"/>
      <c r="H158" s="257">
        <v>2150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198</v>
      </c>
      <c r="AU158" s="263" t="s">
        <v>90</v>
      </c>
      <c r="AV158" s="14" t="s">
        <v>133</v>
      </c>
      <c r="AW158" s="14" t="s">
        <v>36</v>
      </c>
      <c r="AX158" s="14" t="s">
        <v>88</v>
      </c>
      <c r="AY158" s="263" t="s">
        <v>128</v>
      </c>
    </row>
    <row r="159" s="2" customFormat="1" ht="16.5" customHeight="1">
      <c r="A159" s="37"/>
      <c r="B159" s="38"/>
      <c r="C159" s="264" t="s">
        <v>164</v>
      </c>
      <c r="D159" s="264" t="s">
        <v>230</v>
      </c>
      <c r="E159" s="265" t="s">
        <v>231</v>
      </c>
      <c r="F159" s="266" t="s">
        <v>232</v>
      </c>
      <c r="G159" s="267" t="s">
        <v>233</v>
      </c>
      <c r="H159" s="268">
        <v>43</v>
      </c>
      <c r="I159" s="269"/>
      <c r="J159" s="270">
        <f>ROUND(I159*H159,2)</f>
        <v>0</v>
      </c>
      <c r="K159" s="271"/>
      <c r="L159" s="272"/>
      <c r="M159" s="273" t="s">
        <v>1</v>
      </c>
      <c r="N159" s="274" t="s">
        <v>45</v>
      </c>
      <c r="O159" s="90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147</v>
      </c>
      <c r="AT159" s="222" t="s">
        <v>230</v>
      </c>
      <c r="AU159" s="222" t="s">
        <v>90</v>
      </c>
      <c r="AY159" s="16" t="s">
        <v>128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88</v>
      </c>
      <c r="BK159" s="223">
        <f>ROUND(I159*H159,2)</f>
        <v>0</v>
      </c>
      <c r="BL159" s="16" t="s">
        <v>133</v>
      </c>
      <c r="BM159" s="222" t="s">
        <v>167</v>
      </c>
    </row>
    <row r="160" s="2" customFormat="1">
      <c r="A160" s="37"/>
      <c r="B160" s="38"/>
      <c r="C160" s="39"/>
      <c r="D160" s="224" t="s">
        <v>134</v>
      </c>
      <c r="E160" s="39"/>
      <c r="F160" s="225" t="s">
        <v>232</v>
      </c>
      <c r="G160" s="39"/>
      <c r="H160" s="39"/>
      <c r="I160" s="226"/>
      <c r="J160" s="39"/>
      <c r="K160" s="39"/>
      <c r="L160" s="43"/>
      <c r="M160" s="227"/>
      <c r="N160" s="228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134</v>
      </c>
      <c r="AU160" s="16" t="s">
        <v>90</v>
      </c>
    </row>
    <row r="161" s="13" customFormat="1">
      <c r="A161" s="13"/>
      <c r="B161" s="242"/>
      <c r="C161" s="243"/>
      <c r="D161" s="224" t="s">
        <v>198</v>
      </c>
      <c r="E161" s="244" t="s">
        <v>1</v>
      </c>
      <c r="F161" s="245" t="s">
        <v>234</v>
      </c>
      <c r="G161" s="243"/>
      <c r="H161" s="246">
        <v>43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198</v>
      </c>
      <c r="AU161" s="252" t="s">
        <v>90</v>
      </c>
      <c r="AV161" s="13" t="s">
        <v>90</v>
      </c>
      <c r="AW161" s="13" t="s">
        <v>36</v>
      </c>
      <c r="AX161" s="13" t="s">
        <v>80</v>
      </c>
      <c r="AY161" s="252" t="s">
        <v>128</v>
      </c>
    </row>
    <row r="162" s="14" customFormat="1">
      <c r="A162" s="14"/>
      <c r="B162" s="253"/>
      <c r="C162" s="254"/>
      <c r="D162" s="224" t="s">
        <v>198</v>
      </c>
      <c r="E162" s="255" t="s">
        <v>1</v>
      </c>
      <c r="F162" s="256" t="s">
        <v>200</v>
      </c>
      <c r="G162" s="254"/>
      <c r="H162" s="257">
        <v>43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198</v>
      </c>
      <c r="AU162" s="263" t="s">
        <v>90</v>
      </c>
      <c r="AV162" s="14" t="s">
        <v>133</v>
      </c>
      <c r="AW162" s="14" t="s">
        <v>36</v>
      </c>
      <c r="AX162" s="14" t="s">
        <v>88</v>
      </c>
      <c r="AY162" s="263" t="s">
        <v>128</v>
      </c>
    </row>
    <row r="163" s="2" customFormat="1" ht="21.75" customHeight="1">
      <c r="A163" s="37"/>
      <c r="B163" s="38"/>
      <c r="C163" s="210" t="s">
        <v>151</v>
      </c>
      <c r="D163" s="210" t="s">
        <v>129</v>
      </c>
      <c r="E163" s="211" t="s">
        <v>235</v>
      </c>
      <c r="F163" s="212" t="s">
        <v>236</v>
      </c>
      <c r="G163" s="213" t="s">
        <v>196</v>
      </c>
      <c r="H163" s="214">
        <v>780</v>
      </c>
      <c r="I163" s="215"/>
      <c r="J163" s="216">
        <f>ROUND(I163*H163,2)</f>
        <v>0</v>
      </c>
      <c r="K163" s="217"/>
      <c r="L163" s="43"/>
      <c r="M163" s="218" t="s">
        <v>1</v>
      </c>
      <c r="N163" s="219" t="s">
        <v>45</v>
      </c>
      <c r="O163" s="90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133</v>
      </c>
      <c r="AT163" s="222" t="s">
        <v>129</v>
      </c>
      <c r="AU163" s="222" t="s">
        <v>90</v>
      </c>
      <c r="AY163" s="16" t="s">
        <v>128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88</v>
      </c>
      <c r="BK163" s="223">
        <f>ROUND(I163*H163,2)</f>
        <v>0</v>
      </c>
      <c r="BL163" s="16" t="s">
        <v>133</v>
      </c>
      <c r="BM163" s="222" t="s">
        <v>170</v>
      </c>
    </row>
    <row r="164" s="2" customFormat="1">
      <c r="A164" s="37"/>
      <c r="B164" s="38"/>
      <c r="C164" s="39"/>
      <c r="D164" s="224" t="s">
        <v>134</v>
      </c>
      <c r="E164" s="39"/>
      <c r="F164" s="225" t="s">
        <v>237</v>
      </c>
      <c r="G164" s="39"/>
      <c r="H164" s="39"/>
      <c r="I164" s="226"/>
      <c r="J164" s="39"/>
      <c r="K164" s="39"/>
      <c r="L164" s="43"/>
      <c r="M164" s="227"/>
      <c r="N164" s="228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134</v>
      </c>
      <c r="AU164" s="16" t="s">
        <v>90</v>
      </c>
    </row>
    <row r="165" s="13" customFormat="1">
      <c r="A165" s="13"/>
      <c r="B165" s="242"/>
      <c r="C165" s="243"/>
      <c r="D165" s="224" t="s">
        <v>198</v>
      </c>
      <c r="E165" s="244" t="s">
        <v>1</v>
      </c>
      <c r="F165" s="245" t="s">
        <v>238</v>
      </c>
      <c r="G165" s="243"/>
      <c r="H165" s="246">
        <v>780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198</v>
      </c>
      <c r="AU165" s="252" t="s">
        <v>90</v>
      </c>
      <c r="AV165" s="13" t="s">
        <v>90</v>
      </c>
      <c r="AW165" s="13" t="s">
        <v>36</v>
      </c>
      <c r="AX165" s="13" t="s">
        <v>80</v>
      </c>
      <c r="AY165" s="252" t="s">
        <v>128</v>
      </c>
    </row>
    <row r="166" s="14" customFormat="1">
      <c r="A166" s="14"/>
      <c r="B166" s="253"/>
      <c r="C166" s="254"/>
      <c r="D166" s="224" t="s">
        <v>198</v>
      </c>
      <c r="E166" s="255" t="s">
        <v>1</v>
      </c>
      <c r="F166" s="256" t="s">
        <v>200</v>
      </c>
      <c r="G166" s="254"/>
      <c r="H166" s="257">
        <v>780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198</v>
      </c>
      <c r="AU166" s="263" t="s">
        <v>90</v>
      </c>
      <c r="AV166" s="14" t="s">
        <v>133</v>
      </c>
      <c r="AW166" s="14" t="s">
        <v>36</v>
      </c>
      <c r="AX166" s="14" t="s">
        <v>88</v>
      </c>
      <c r="AY166" s="263" t="s">
        <v>128</v>
      </c>
    </row>
    <row r="167" s="2" customFormat="1" ht="16.5" customHeight="1">
      <c r="A167" s="37"/>
      <c r="B167" s="38"/>
      <c r="C167" s="210" t="s">
        <v>172</v>
      </c>
      <c r="D167" s="210" t="s">
        <v>129</v>
      </c>
      <c r="E167" s="211" t="s">
        <v>239</v>
      </c>
      <c r="F167" s="212" t="s">
        <v>240</v>
      </c>
      <c r="G167" s="213" t="s">
        <v>196</v>
      </c>
      <c r="H167" s="214">
        <v>1370</v>
      </c>
      <c r="I167" s="215"/>
      <c r="J167" s="216">
        <f>ROUND(I167*H167,2)</f>
        <v>0</v>
      </c>
      <c r="K167" s="217"/>
      <c r="L167" s="43"/>
      <c r="M167" s="218" t="s">
        <v>1</v>
      </c>
      <c r="N167" s="219" t="s">
        <v>45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133</v>
      </c>
      <c r="AT167" s="222" t="s">
        <v>129</v>
      </c>
      <c r="AU167" s="222" t="s">
        <v>90</v>
      </c>
      <c r="AY167" s="16" t="s">
        <v>128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88</v>
      </c>
      <c r="BK167" s="223">
        <f>ROUND(I167*H167,2)</f>
        <v>0</v>
      </c>
      <c r="BL167" s="16" t="s">
        <v>133</v>
      </c>
      <c r="BM167" s="222" t="s">
        <v>175</v>
      </c>
    </row>
    <row r="168" s="2" customFormat="1">
      <c r="A168" s="37"/>
      <c r="B168" s="38"/>
      <c r="C168" s="39"/>
      <c r="D168" s="224" t="s">
        <v>134</v>
      </c>
      <c r="E168" s="39"/>
      <c r="F168" s="225" t="s">
        <v>241</v>
      </c>
      <c r="G168" s="39"/>
      <c r="H168" s="39"/>
      <c r="I168" s="226"/>
      <c r="J168" s="39"/>
      <c r="K168" s="39"/>
      <c r="L168" s="43"/>
      <c r="M168" s="227"/>
      <c r="N168" s="228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134</v>
      </c>
      <c r="AU168" s="16" t="s">
        <v>90</v>
      </c>
    </row>
    <row r="169" s="13" customFormat="1">
      <c r="A169" s="13"/>
      <c r="B169" s="242"/>
      <c r="C169" s="243"/>
      <c r="D169" s="224" t="s">
        <v>198</v>
      </c>
      <c r="E169" s="244" t="s">
        <v>1</v>
      </c>
      <c r="F169" s="245" t="s">
        <v>242</v>
      </c>
      <c r="G169" s="243"/>
      <c r="H169" s="246">
        <v>1370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198</v>
      </c>
      <c r="AU169" s="252" t="s">
        <v>90</v>
      </c>
      <c r="AV169" s="13" t="s">
        <v>90</v>
      </c>
      <c r="AW169" s="13" t="s">
        <v>36</v>
      </c>
      <c r="AX169" s="13" t="s">
        <v>80</v>
      </c>
      <c r="AY169" s="252" t="s">
        <v>128</v>
      </c>
    </row>
    <row r="170" s="14" customFormat="1">
      <c r="A170" s="14"/>
      <c r="B170" s="253"/>
      <c r="C170" s="254"/>
      <c r="D170" s="224" t="s">
        <v>198</v>
      </c>
      <c r="E170" s="255" t="s">
        <v>1</v>
      </c>
      <c r="F170" s="256" t="s">
        <v>200</v>
      </c>
      <c r="G170" s="254"/>
      <c r="H170" s="257">
        <v>1370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198</v>
      </c>
      <c r="AU170" s="263" t="s">
        <v>90</v>
      </c>
      <c r="AV170" s="14" t="s">
        <v>133</v>
      </c>
      <c r="AW170" s="14" t="s">
        <v>36</v>
      </c>
      <c r="AX170" s="14" t="s">
        <v>88</v>
      </c>
      <c r="AY170" s="263" t="s">
        <v>128</v>
      </c>
    </row>
    <row r="171" s="11" customFormat="1" ht="22.8" customHeight="1">
      <c r="A171" s="11"/>
      <c r="B171" s="196"/>
      <c r="C171" s="197"/>
      <c r="D171" s="198" t="s">
        <v>79</v>
      </c>
      <c r="E171" s="240" t="s">
        <v>90</v>
      </c>
      <c r="F171" s="240" t="s">
        <v>243</v>
      </c>
      <c r="G171" s="197"/>
      <c r="H171" s="197"/>
      <c r="I171" s="200"/>
      <c r="J171" s="241">
        <f>BK171</f>
        <v>0</v>
      </c>
      <c r="K171" s="197"/>
      <c r="L171" s="202"/>
      <c r="M171" s="203"/>
      <c r="N171" s="204"/>
      <c r="O171" s="204"/>
      <c r="P171" s="205">
        <f>SUM(P172:P179)</f>
        <v>0</v>
      </c>
      <c r="Q171" s="204"/>
      <c r="R171" s="205">
        <f>SUM(R172:R179)</f>
        <v>0</v>
      </c>
      <c r="S171" s="204"/>
      <c r="T171" s="206">
        <f>SUM(T172:T179)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07" t="s">
        <v>88</v>
      </c>
      <c r="AT171" s="208" t="s">
        <v>79</v>
      </c>
      <c r="AU171" s="208" t="s">
        <v>88</v>
      </c>
      <c r="AY171" s="207" t="s">
        <v>128</v>
      </c>
      <c r="BK171" s="209">
        <f>SUM(BK172:BK179)</f>
        <v>0</v>
      </c>
    </row>
    <row r="172" s="2" customFormat="1" ht="16.5" customHeight="1">
      <c r="A172" s="37"/>
      <c r="B172" s="38"/>
      <c r="C172" s="210" t="s">
        <v>8</v>
      </c>
      <c r="D172" s="210" t="s">
        <v>129</v>
      </c>
      <c r="E172" s="211" t="s">
        <v>244</v>
      </c>
      <c r="F172" s="212" t="s">
        <v>245</v>
      </c>
      <c r="G172" s="213" t="s">
        <v>196</v>
      </c>
      <c r="H172" s="214">
        <v>2365</v>
      </c>
      <c r="I172" s="215"/>
      <c r="J172" s="216">
        <f>ROUND(I172*H172,2)</f>
        <v>0</v>
      </c>
      <c r="K172" s="217"/>
      <c r="L172" s="43"/>
      <c r="M172" s="218" t="s">
        <v>1</v>
      </c>
      <c r="N172" s="219" t="s">
        <v>45</v>
      </c>
      <c r="O172" s="90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133</v>
      </c>
      <c r="AT172" s="222" t="s">
        <v>129</v>
      </c>
      <c r="AU172" s="222" t="s">
        <v>90</v>
      </c>
      <c r="AY172" s="16" t="s">
        <v>128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88</v>
      </c>
      <c r="BK172" s="223">
        <f>ROUND(I172*H172,2)</f>
        <v>0</v>
      </c>
      <c r="BL172" s="16" t="s">
        <v>133</v>
      </c>
      <c r="BM172" s="222" t="s">
        <v>179</v>
      </c>
    </row>
    <row r="173" s="2" customFormat="1">
      <c r="A173" s="37"/>
      <c r="B173" s="38"/>
      <c r="C173" s="39"/>
      <c r="D173" s="224" t="s">
        <v>134</v>
      </c>
      <c r="E173" s="39"/>
      <c r="F173" s="225" t="s">
        <v>245</v>
      </c>
      <c r="G173" s="39"/>
      <c r="H173" s="39"/>
      <c r="I173" s="226"/>
      <c r="J173" s="39"/>
      <c r="K173" s="39"/>
      <c r="L173" s="43"/>
      <c r="M173" s="227"/>
      <c r="N173" s="228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134</v>
      </c>
      <c r="AU173" s="16" t="s">
        <v>90</v>
      </c>
    </row>
    <row r="174" s="13" customFormat="1">
      <c r="A174" s="13"/>
      <c r="B174" s="242"/>
      <c r="C174" s="243"/>
      <c r="D174" s="224" t="s">
        <v>198</v>
      </c>
      <c r="E174" s="244" t="s">
        <v>1</v>
      </c>
      <c r="F174" s="245" t="s">
        <v>246</v>
      </c>
      <c r="G174" s="243"/>
      <c r="H174" s="246">
        <v>2365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198</v>
      </c>
      <c r="AU174" s="252" t="s">
        <v>90</v>
      </c>
      <c r="AV174" s="13" t="s">
        <v>90</v>
      </c>
      <c r="AW174" s="13" t="s">
        <v>36</v>
      </c>
      <c r="AX174" s="13" t="s">
        <v>80</v>
      </c>
      <c r="AY174" s="252" t="s">
        <v>128</v>
      </c>
    </row>
    <row r="175" s="14" customFormat="1">
      <c r="A175" s="14"/>
      <c r="B175" s="253"/>
      <c r="C175" s="254"/>
      <c r="D175" s="224" t="s">
        <v>198</v>
      </c>
      <c r="E175" s="255" t="s">
        <v>1</v>
      </c>
      <c r="F175" s="256" t="s">
        <v>200</v>
      </c>
      <c r="G175" s="254"/>
      <c r="H175" s="257">
        <v>2365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198</v>
      </c>
      <c r="AU175" s="263" t="s">
        <v>90</v>
      </c>
      <c r="AV175" s="14" t="s">
        <v>133</v>
      </c>
      <c r="AW175" s="14" t="s">
        <v>36</v>
      </c>
      <c r="AX175" s="14" t="s">
        <v>88</v>
      </c>
      <c r="AY175" s="263" t="s">
        <v>128</v>
      </c>
    </row>
    <row r="176" s="2" customFormat="1" ht="16.5" customHeight="1">
      <c r="A176" s="37"/>
      <c r="B176" s="38"/>
      <c r="C176" s="264" t="s">
        <v>181</v>
      </c>
      <c r="D176" s="264" t="s">
        <v>230</v>
      </c>
      <c r="E176" s="265" t="s">
        <v>247</v>
      </c>
      <c r="F176" s="266" t="s">
        <v>248</v>
      </c>
      <c r="G176" s="267" t="s">
        <v>196</v>
      </c>
      <c r="H176" s="268">
        <v>2801.3429999999998</v>
      </c>
      <c r="I176" s="269"/>
      <c r="J176" s="270">
        <f>ROUND(I176*H176,2)</f>
        <v>0</v>
      </c>
      <c r="K176" s="271"/>
      <c r="L176" s="272"/>
      <c r="M176" s="273" t="s">
        <v>1</v>
      </c>
      <c r="N176" s="274" t="s">
        <v>45</v>
      </c>
      <c r="O176" s="90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147</v>
      </c>
      <c r="AT176" s="222" t="s">
        <v>230</v>
      </c>
      <c r="AU176" s="222" t="s">
        <v>90</v>
      </c>
      <c r="AY176" s="16" t="s">
        <v>128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88</v>
      </c>
      <c r="BK176" s="223">
        <f>ROUND(I176*H176,2)</f>
        <v>0</v>
      </c>
      <c r="BL176" s="16" t="s">
        <v>133</v>
      </c>
      <c r="BM176" s="222" t="s">
        <v>184</v>
      </c>
    </row>
    <row r="177" s="2" customFormat="1">
      <c r="A177" s="37"/>
      <c r="B177" s="38"/>
      <c r="C177" s="39"/>
      <c r="D177" s="224" t="s">
        <v>134</v>
      </c>
      <c r="E177" s="39"/>
      <c r="F177" s="225" t="s">
        <v>248</v>
      </c>
      <c r="G177" s="39"/>
      <c r="H177" s="39"/>
      <c r="I177" s="226"/>
      <c r="J177" s="39"/>
      <c r="K177" s="39"/>
      <c r="L177" s="43"/>
      <c r="M177" s="227"/>
      <c r="N177" s="228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134</v>
      </c>
      <c r="AU177" s="16" t="s">
        <v>90</v>
      </c>
    </row>
    <row r="178" s="13" customFormat="1">
      <c r="A178" s="13"/>
      <c r="B178" s="242"/>
      <c r="C178" s="243"/>
      <c r="D178" s="224" t="s">
        <v>198</v>
      </c>
      <c r="E178" s="244" t="s">
        <v>1</v>
      </c>
      <c r="F178" s="245" t="s">
        <v>249</v>
      </c>
      <c r="G178" s="243"/>
      <c r="H178" s="246">
        <v>2801.3429999999998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198</v>
      </c>
      <c r="AU178" s="252" t="s">
        <v>90</v>
      </c>
      <c r="AV178" s="13" t="s">
        <v>90</v>
      </c>
      <c r="AW178" s="13" t="s">
        <v>36</v>
      </c>
      <c r="AX178" s="13" t="s">
        <v>80</v>
      </c>
      <c r="AY178" s="252" t="s">
        <v>128</v>
      </c>
    </row>
    <row r="179" s="14" customFormat="1">
      <c r="A179" s="14"/>
      <c r="B179" s="253"/>
      <c r="C179" s="254"/>
      <c r="D179" s="224" t="s">
        <v>198</v>
      </c>
      <c r="E179" s="255" t="s">
        <v>1</v>
      </c>
      <c r="F179" s="256" t="s">
        <v>200</v>
      </c>
      <c r="G179" s="254"/>
      <c r="H179" s="257">
        <v>2801.3429999999998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198</v>
      </c>
      <c r="AU179" s="263" t="s">
        <v>90</v>
      </c>
      <c r="AV179" s="14" t="s">
        <v>133</v>
      </c>
      <c r="AW179" s="14" t="s">
        <v>36</v>
      </c>
      <c r="AX179" s="14" t="s">
        <v>88</v>
      </c>
      <c r="AY179" s="263" t="s">
        <v>128</v>
      </c>
    </row>
    <row r="180" s="11" customFormat="1" ht="22.8" customHeight="1">
      <c r="A180" s="11"/>
      <c r="B180" s="196"/>
      <c r="C180" s="197"/>
      <c r="D180" s="198" t="s">
        <v>79</v>
      </c>
      <c r="E180" s="240" t="s">
        <v>250</v>
      </c>
      <c r="F180" s="240" t="s">
        <v>251</v>
      </c>
      <c r="G180" s="197"/>
      <c r="H180" s="197"/>
      <c r="I180" s="200"/>
      <c r="J180" s="241">
        <f>BK180</f>
        <v>0</v>
      </c>
      <c r="K180" s="197"/>
      <c r="L180" s="202"/>
      <c r="M180" s="203"/>
      <c r="N180" s="204"/>
      <c r="O180" s="204"/>
      <c r="P180" s="205">
        <f>SUM(P181:P182)</f>
        <v>0</v>
      </c>
      <c r="Q180" s="204"/>
      <c r="R180" s="205">
        <f>SUM(R181:R182)</f>
        <v>0</v>
      </c>
      <c r="S180" s="204"/>
      <c r="T180" s="206">
        <f>SUM(T181:T182)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07" t="s">
        <v>88</v>
      </c>
      <c r="AT180" s="208" t="s">
        <v>79</v>
      </c>
      <c r="AU180" s="208" t="s">
        <v>88</v>
      </c>
      <c r="AY180" s="207" t="s">
        <v>128</v>
      </c>
      <c r="BK180" s="209">
        <f>SUM(BK181:BK182)</f>
        <v>0</v>
      </c>
    </row>
    <row r="181" s="2" customFormat="1" ht="16.5" customHeight="1">
      <c r="A181" s="37"/>
      <c r="B181" s="38"/>
      <c r="C181" s="210" t="s">
        <v>159</v>
      </c>
      <c r="D181" s="210" t="s">
        <v>129</v>
      </c>
      <c r="E181" s="211" t="s">
        <v>252</v>
      </c>
      <c r="F181" s="212" t="s">
        <v>253</v>
      </c>
      <c r="G181" s="213" t="s">
        <v>254</v>
      </c>
      <c r="H181" s="214">
        <v>0.74299999999999999</v>
      </c>
      <c r="I181" s="215"/>
      <c r="J181" s="216">
        <f>ROUND(I181*H181,2)</f>
        <v>0</v>
      </c>
      <c r="K181" s="217"/>
      <c r="L181" s="43"/>
      <c r="M181" s="218" t="s">
        <v>1</v>
      </c>
      <c r="N181" s="219" t="s">
        <v>45</v>
      </c>
      <c r="O181" s="90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133</v>
      </c>
      <c r="AT181" s="222" t="s">
        <v>129</v>
      </c>
      <c r="AU181" s="222" t="s">
        <v>90</v>
      </c>
      <c r="AY181" s="16" t="s">
        <v>128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88</v>
      </c>
      <c r="BK181" s="223">
        <f>ROUND(I181*H181,2)</f>
        <v>0</v>
      </c>
      <c r="BL181" s="16" t="s">
        <v>133</v>
      </c>
      <c r="BM181" s="222" t="s">
        <v>255</v>
      </c>
    </row>
    <row r="182" s="2" customFormat="1">
      <c r="A182" s="37"/>
      <c r="B182" s="38"/>
      <c r="C182" s="39"/>
      <c r="D182" s="224" t="s">
        <v>134</v>
      </c>
      <c r="E182" s="39"/>
      <c r="F182" s="225" t="s">
        <v>256</v>
      </c>
      <c r="G182" s="39"/>
      <c r="H182" s="39"/>
      <c r="I182" s="226"/>
      <c r="J182" s="39"/>
      <c r="K182" s="39"/>
      <c r="L182" s="43"/>
      <c r="M182" s="230"/>
      <c r="N182" s="231"/>
      <c r="O182" s="232"/>
      <c r="P182" s="232"/>
      <c r="Q182" s="232"/>
      <c r="R182" s="232"/>
      <c r="S182" s="232"/>
      <c r="T182" s="233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134</v>
      </c>
      <c r="AU182" s="16" t="s">
        <v>90</v>
      </c>
    </row>
    <row r="183" s="2" customFormat="1" ht="6.96" customHeight="1">
      <c r="A183" s="37"/>
      <c r="B183" s="65"/>
      <c r="C183" s="66"/>
      <c r="D183" s="66"/>
      <c r="E183" s="66"/>
      <c r="F183" s="66"/>
      <c r="G183" s="66"/>
      <c r="H183" s="66"/>
      <c r="I183" s="66"/>
      <c r="J183" s="66"/>
      <c r="K183" s="66"/>
      <c r="L183" s="43"/>
      <c r="M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</row>
  </sheetData>
  <sheetProtection sheet="1" autoFilter="0" formatColumns="0" formatRows="0" objects="1" scenarios="1" spinCount="100000" saltValue="eF9Q5aCsvL4DlwjQP3LtIWT2XV6M0qCmc6x8L5TCl3xdS7QGoJ0nlcoIsS/NQ5CkfEn2LNyGY+NGODYgFYcvmw==" hashValue="T2iBf/6Ak+9FyW3lC12Xp4kK6etvhSAbeiZjnFU8qzSfGU8Fx7kbZEsCR71U6blKYwg03hU560XCklt0R6Mqjw==" algorithmName="SHA-512" password="CC35"/>
  <autoFilter ref="C119:K18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 xml:space="preserve"> Morava, oprava hrází Tovačov, Věrovany a oprava hráze Valová, Uhřičice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257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38</v>
      </c>
      <c r="G12" s="37"/>
      <c r="H12" s="37"/>
      <c r="I12" s="139" t="s">
        <v>22</v>
      </c>
      <c r="J12" s="143" t="str">
        <f>'Rekapitulace stavby'!AN8</f>
        <v>31. 7. 2025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70890013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Povodí Moravy, s.p.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CZ70890013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04373863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Ing. Vít Pučálek</v>
      </c>
      <c r="F21" s="37"/>
      <c r="G21" s="37"/>
      <c r="H21" s="37"/>
      <c r="I21" s="139" t="s">
        <v>28</v>
      </c>
      <c r="J21" s="142" t="str">
        <f>IF('Rekapitulace stavby'!AN17="","",'Rekapitulace stavby'!AN17)</f>
        <v>CZ8208233528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ROUND((SUM(BE120:BE190)),  2)</f>
        <v>0</v>
      </c>
      <c r="G33" s="37"/>
      <c r="H33" s="37"/>
      <c r="I33" s="154">
        <v>0.20999999999999999</v>
      </c>
      <c r="J33" s="153">
        <f>ROUND(((SUM(BE120:BE190))*I33),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ROUND((SUM(BF120:BF190)),  2)</f>
        <v>0</v>
      </c>
      <c r="G34" s="37"/>
      <c r="H34" s="37"/>
      <c r="I34" s="154">
        <v>0.12</v>
      </c>
      <c r="J34" s="153">
        <f>ROUND(((SUM(BF120:BF190))*I34),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ROUND((SUM(BG120:BG190)),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ROUND((SUM(BH120:BH190)),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ROUND((SUM(BI120:BI190)),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 xml:space="preserve"> Morava, oprava hrází Tovačov, Věrovany a oprava hráze Valová, Uhřičice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SO 02 Hráz Splavská ...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31. 7. 2025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Ing. Vít Pučálek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187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4"/>
      <c r="C98" s="235"/>
      <c r="D98" s="236" t="s">
        <v>188</v>
      </c>
      <c r="E98" s="237"/>
      <c r="F98" s="237"/>
      <c r="G98" s="237"/>
      <c r="H98" s="237"/>
      <c r="I98" s="237"/>
      <c r="J98" s="238">
        <f>J122</f>
        <v>0</v>
      </c>
      <c r="K98" s="235"/>
      <c r="L98" s="239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4"/>
      <c r="C99" s="235"/>
      <c r="D99" s="236" t="s">
        <v>189</v>
      </c>
      <c r="E99" s="237"/>
      <c r="F99" s="237"/>
      <c r="G99" s="237"/>
      <c r="H99" s="237"/>
      <c r="I99" s="237"/>
      <c r="J99" s="238">
        <f>J179</f>
        <v>0</v>
      </c>
      <c r="K99" s="235"/>
      <c r="L99" s="239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4"/>
      <c r="C100" s="235"/>
      <c r="D100" s="236" t="s">
        <v>190</v>
      </c>
      <c r="E100" s="237"/>
      <c r="F100" s="237"/>
      <c r="G100" s="237"/>
      <c r="H100" s="237"/>
      <c r="I100" s="237"/>
      <c r="J100" s="238">
        <f>J188</f>
        <v>0</v>
      </c>
      <c r="K100" s="235"/>
      <c r="L100" s="23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112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 xml:space="preserve"> Morava, oprava hrází Tovačov, Věrovany a oprava hráze Valová, Uhřičice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104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02 - SO 02 Hráz Splavská ...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31. 7. 2025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Povodí Moravy, s.p.</v>
      </c>
      <c r="G116" s="39"/>
      <c r="H116" s="39"/>
      <c r="I116" s="31" t="s">
        <v>32</v>
      </c>
      <c r="J116" s="35" t="str">
        <f>E21</f>
        <v>Ing. Vít Pučálek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IF(E18="","",E18)</f>
        <v>Vyplň údaj</v>
      </c>
      <c r="G117" s="39"/>
      <c r="H117" s="39"/>
      <c r="I117" s="31" t="s">
        <v>37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0" customFormat="1" ht="29.28" customHeight="1">
      <c r="A119" s="184"/>
      <c r="B119" s="185"/>
      <c r="C119" s="186" t="s">
        <v>113</v>
      </c>
      <c r="D119" s="187" t="s">
        <v>65</v>
      </c>
      <c r="E119" s="187" t="s">
        <v>61</v>
      </c>
      <c r="F119" s="187" t="s">
        <v>62</v>
      </c>
      <c r="G119" s="187" t="s">
        <v>114</v>
      </c>
      <c r="H119" s="187" t="s">
        <v>115</v>
      </c>
      <c r="I119" s="187" t="s">
        <v>116</v>
      </c>
      <c r="J119" s="188" t="s">
        <v>108</v>
      </c>
      <c r="K119" s="189" t="s">
        <v>117</v>
      </c>
      <c r="L119" s="190"/>
      <c r="M119" s="99" t="s">
        <v>1</v>
      </c>
      <c r="N119" s="100" t="s">
        <v>44</v>
      </c>
      <c r="O119" s="100" t="s">
        <v>118</v>
      </c>
      <c r="P119" s="100" t="s">
        <v>119</v>
      </c>
      <c r="Q119" s="100" t="s">
        <v>120</v>
      </c>
      <c r="R119" s="100" t="s">
        <v>121</v>
      </c>
      <c r="S119" s="100" t="s">
        <v>122</v>
      </c>
      <c r="T119" s="101" t="s">
        <v>123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7"/>
      <c r="B120" s="38"/>
      <c r="C120" s="106" t="s">
        <v>124</v>
      </c>
      <c r="D120" s="39"/>
      <c r="E120" s="39"/>
      <c r="F120" s="39"/>
      <c r="G120" s="39"/>
      <c r="H120" s="39"/>
      <c r="I120" s="39"/>
      <c r="J120" s="191">
        <f>BK120</f>
        <v>0</v>
      </c>
      <c r="K120" s="39"/>
      <c r="L120" s="43"/>
      <c r="M120" s="102"/>
      <c r="N120" s="192"/>
      <c r="O120" s="103"/>
      <c r="P120" s="193">
        <f>P121</f>
        <v>0</v>
      </c>
      <c r="Q120" s="103"/>
      <c r="R120" s="193">
        <f>R121</f>
        <v>0</v>
      </c>
      <c r="S120" s="103"/>
      <c r="T120" s="194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79</v>
      </c>
      <c r="AU120" s="16" t="s">
        <v>110</v>
      </c>
      <c r="BK120" s="195">
        <f>BK121</f>
        <v>0</v>
      </c>
    </row>
    <row r="121" s="11" customFormat="1" ht="25.92" customHeight="1">
      <c r="A121" s="11"/>
      <c r="B121" s="196"/>
      <c r="C121" s="197"/>
      <c r="D121" s="198" t="s">
        <v>79</v>
      </c>
      <c r="E121" s="199" t="s">
        <v>191</v>
      </c>
      <c r="F121" s="199" t="s">
        <v>192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P122+P179+P188</f>
        <v>0</v>
      </c>
      <c r="Q121" s="204"/>
      <c r="R121" s="205">
        <f>R122+R179+R188</f>
        <v>0</v>
      </c>
      <c r="S121" s="204"/>
      <c r="T121" s="206">
        <f>T122+T179+T188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7" t="s">
        <v>88</v>
      </c>
      <c r="AT121" s="208" t="s">
        <v>79</v>
      </c>
      <c r="AU121" s="208" t="s">
        <v>80</v>
      </c>
      <c r="AY121" s="207" t="s">
        <v>128</v>
      </c>
      <c r="BK121" s="209">
        <f>BK122+BK179+BK188</f>
        <v>0</v>
      </c>
    </row>
    <row r="122" s="11" customFormat="1" ht="22.8" customHeight="1">
      <c r="A122" s="11"/>
      <c r="B122" s="196"/>
      <c r="C122" s="197"/>
      <c r="D122" s="198" t="s">
        <v>79</v>
      </c>
      <c r="E122" s="240" t="s">
        <v>88</v>
      </c>
      <c r="F122" s="240" t="s">
        <v>193</v>
      </c>
      <c r="G122" s="197"/>
      <c r="H122" s="197"/>
      <c r="I122" s="200"/>
      <c r="J122" s="241">
        <f>BK122</f>
        <v>0</v>
      </c>
      <c r="K122" s="197"/>
      <c r="L122" s="202"/>
      <c r="M122" s="203"/>
      <c r="N122" s="204"/>
      <c r="O122" s="204"/>
      <c r="P122" s="205">
        <f>SUM(P123:P178)</f>
        <v>0</v>
      </c>
      <c r="Q122" s="204"/>
      <c r="R122" s="205">
        <f>SUM(R123:R178)</f>
        <v>0</v>
      </c>
      <c r="S122" s="204"/>
      <c r="T122" s="206">
        <f>SUM(T123:T178)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88</v>
      </c>
      <c r="AT122" s="208" t="s">
        <v>79</v>
      </c>
      <c r="AU122" s="208" t="s">
        <v>88</v>
      </c>
      <c r="AY122" s="207" t="s">
        <v>128</v>
      </c>
      <c r="BK122" s="209">
        <f>SUM(BK123:BK178)</f>
        <v>0</v>
      </c>
    </row>
    <row r="123" s="2" customFormat="1" ht="16.5" customHeight="1">
      <c r="A123" s="37"/>
      <c r="B123" s="38"/>
      <c r="C123" s="210" t="s">
        <v>88</v>
      </c>
      <c r="D123" s="210" t="s">
        <v>129</v>
      </c>
      <c r="E123" s="211" t="s">
        <v>194</v>
      </c>
      <c r="F123" s="212" t="s">
        <v>195</v>
      </c>
      <c r="G123" s="213" t="s">
        <v>196</v>
      </c>
      <c r="H123" s="214">
        <v>1760</v>
      </c>
      <c r="I123" s="215"/>
      <c r="J123" s="216">
        <f>ROUND(I123*H123,2)</f>
        <v>0</v>
      </c>
      <c r="K123" s="217"/>
      <c r="L123" s="43"/>
      <c r="M123" s="218" t="s">
        <v>1</v>
      </c>
      <c r="N123" s="219" t="s">
        <v>45</v>
      </c>
      <c r="O123" s="90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133</v>
      </c>
      <c r="AT123" s="222" t="s">
        <v>129</v>
      </c>
      <c r="AU123" s="222" t="s">
        <v>90</v>
      </c>
      <c r="AY123" s="16" t="s">
        <v>128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88</v>
      </c>
      <c r="BK123" s="223">
        <f>ROUND(I123*H123,2)</f>
        <v>0</v>
      </c>
      <c r="BL123" s="16" t="s">
        <v>133</v>
      </c>
      <c r="BM123" s="222" t="s">
        <v>90</v>
      </c>
    </row>
    <row r="124" s="2" customFormat="1">
      <c r="A124" s="37"/>
      <c r="B124" s="38"/>
      <c r="C124" s="39"/>
      <c r="D124" s="224" t="s">
        <v>134</v>
      </c>
      <c r="E124" s="39"/>
      <c r="F124" s="225" t="s">
        <v>197</v>
      </c>
      <c r="G124" s="39"/>
      <c r="H124" s="39"/>
      <c r="I124" s="226"/>
      <c r="J124" s="39"/>
      <c r="K124" s="39"/>
      <c r="L124" s="43"/>
      <c r="M124" s="227"/>
      <c r="N124" s="228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134</v>
      </c>
      <c r="AU124" s="16" t="s">
        <v>90</v>
      </c>
    </row>
    <row r="125" s="13" customFormat="1">
      <c r="A125" s="13"/>
      <c r="B125" s="242"/>
      <c r="C125" s="243"/>
      <c r="D125" s="224" t="s">
        <v>198</v>
      </c>
      <c r="E125" s="244" t="s">
        <v>1</v>
      </c>
      <c r="F125" s="245" t="s">
        <v>258</v>
      </c>
      <c r="G125" s="243"/>
      <c r="H125" s="246">
        <v>1760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2" t="s">
        <v>198</v>
      </c>
      <c r="AU125" s="252" t="s">
        <v>90</v>
      </c>
      <c r="AV125" s="13" t="s">
        <v>90</v>
      </c>
      <c r="AW125" s="13" t="s">
        <v>36</v>
      </c>
      <c r="AX125" s="13" t="s">
        <v>80</v>
      </c>
      <c r="AY125" s="252" t="s">
        <v>128</v>
      </c>
    </row>
    <row r="126" s="14" customFormat="1">
      <c r="A126" s="14"/>
      <c r="B126" s="253"/>
      <c r="C126" s="254"/>
      <c r="D126" s="224" t="s">
        <v>198</v>
      </c>
      <c r="E126" s="255" t="s">
        <v>1</v>
      </c>
      <c r="F126" s="256" t="s">
        <v>200</v>
      </c>
      <c r="G126" s="254"/>
      <c r="H126" s="257">
        <v>1760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3" t="s">
        <v>198</v>
      </c>
      <c r="AU126" s="263" t="s">
        <v>90</v>
      </c>
      <c r="AV126" s="14" t="s">
        <v>133</v>
      </c>
      <c r="AW126" s="14" t="s">
        <v>36</v>
      </c>
      <c r="AX126" s="14" t="s">
        <v>88</v>
      </c>
      <c r="AY126" s="263" t="s">
        <v>128</v>
      </c>
    </row>
    <row r="127" s="2" customFormat="1" ht="21.75" customHeight="1">
      <c r="A127" s="37"/>
      <c r="B127" s="38"/>
      <c r="C127" s="210" t="s">
        <v>90</v>
      </c>
      <c r="D127" s="210" t="s">
        <v>129</v>
      </c>
      <c r="E127" s="211" t="s">
        <v>259</v>
      </c>
      <c r="F127" s="212" t="s">
        <v>260</v>
      </c>
      <c r="G127" s="213" t="s">
        <v>203</v>
      </c>
      <c r="H127" s="214">
        <v>810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45</v>
      </c>
      <c r="O127" s="90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133</v>
      </c>
      <c r="AT127" s="222" t="s">
        <v>129</v>
      </c>
      <c r="AU127" s="222" t="s">
        <v>90</v>
      </c>
      <c r="AY127" s="16" t="s">
        <v>128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88</v>
      </c>
      <c r="BK127" s="223">
        <f>ROUND(I127*H127,2)</f>
        <v>0</v>
      </c>
      <c r="BL127" s="16" t="s">
        <v>133</v>
      </c>
      <c r="BM127" s="222" t="s">
        <v>133</v>
      </c>
    </row>
    <row r="128" s="2" customFormat="1">
      <c r="A128" s="37"/>
      <c r="B128" s="38"/>
      <c r="C128" s="39"/>
      <c r="D128" s="224" t="s">
        <v>134</v>
      </c>
      <c r="E128" s="39"/>
      <c r="F128" s="225" t="s">
        <v>261</v>
      </c>
      <c r="G128" s="39"/>
      <c r="H128" s="39"/>
      <c r="I128" s="226"/>
      <c r="J128" s="39"/>
      <c r="K128" s="39"/>
      <c r="L128" s="43"/>
      <c r="M128" s="227"/>
      <c r="N128" s="228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134</v>
      </c>
      <c r="AU128" s="16" t="s">
        <v>90</v>
      </c>
    </row>
    <row r="129" s="13" customFormat="1">
      <c r="A129" s="13"/>
      <c r="B129" s="242"/>
      <c r="C129" s="243"/>
      <c r="D129" s="224" t="s">
        <v>198</v>
      </c>
      <c r="E129" s="244" t="s">
        <v>1</v>
      </c>
      <c r="F129" s="245" t="s">
        <v>262</v>
      </c>
      <c r="G129" s="243"/>
      <c r="H129" s="246">
        <v>810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2" t="s">
        <v>198</v>
      </c>
      <c r="AU129" s="252" t="s">
        <v>90</v>
      </c>
      <c r="AV129" s="13" t="s">
        <v>90</v>
      </c>
      <c r="AW129" s="13" t="s">
        <v>36</v>
      </c>
      <c r="AX129" s="13" t="s">
        <v>80</v>
      </c>
      <c r="AY129" s="252" t="s">
        <v>128</v>
      </c>
    </row>
    <row r="130" s="14" customFormat="1">
      <c r="A130" s="14"/>
      <c r="B130" s="253"/>
      <c r="C130" s="254"/>
      <c r="D130" s="224" t="s">
        <v>198</v>
      </c>
      <c r="E130" s="255" t="s">
        <v>1</v>
      </c>
      <c r="F130" s="256" t="s">
        <v>200</v>
      </c>
      <c r="G130" s="254"/>
      <c r="H130" s="257">
        <v>810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3" t="s">
        <v>198</v>
      </c>
      <c r="AU130" s="263" t="s">
        <v>90</v>
      </c>
      <c r="AV130" s="14" t="s">
        <v>133</v>
      </c>
      <c r="AW130" s="14" t="s">
        <v>36</v>
      </c>
      <c r="AX130" s="14" t="s">
        <v>88</v>
      </c>
      <c r="AY130" s="263" t="s">
        <v>128</v>
      </c>
    </row>
    <row r="131" s="2" customFormat="1" ht="21.75" customHeight="1">
      <c r="A131" s="37"/>
      <c r="B131" s="38"/>
      <c r="C131" s="210" t="s">
        <v>140</v>
      </c>
      <c r="D131" s="210" t="s">
        <v>129</v>
      </c>
      <c r="E131" s="211" t="s">
        <v>201</v>
      </c>
      <c r="F131" s="212" t="s">
        <v>202</v>
      </c>
      <c r="G131" s="213" t="s">
        <v>203</v>
      </c>
      <c r="H131" s="214">
        <v>1972</v>
      </c>
      <c r="I131" s="215"/>
      <c r="J131" s="216">
        <f>ROUND(I131*H131,2)</f>
        <v>0</v>
      </c>
      <c r="K131" s="217"/>
      <c r="L131" s="43"/>
      <c r="M131" s="218" t="s">
        <v>1</v>
      </c>
      <c r="N131" s="219" t="s">
        <v>45</v>
      </c>
      <c r="O131" s="90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133</v>
      </c>
      <c r="AT131" s="222" t="s">
        <v>129</v>
      </c>
      <c r="AU131" s="222" t="s">
        <v>90</v>
      </c>
      <c r="AY131" s="16" t="s">
        <v>128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88</v>
      </c>
      <c r="BK131" s="223">
        <f>ROUND(I131*H131,2)</f>
        <v>0</v>
      </c>
      <c r="BL131" s="16" t="s">
        <v>133</v>
      </c>
      <c r="BM131" s="222" t="s">
        <v>143</v>
      </c>
    </row>
    <row r="132" s="2" customFormat="1">
      <c r="A132" s="37"/>
      <c r="B132" s="38"/>
      <c r="C132" s="39"/>
      <c r="D132" s="224" t="s">
        <v>134</v>
      </c>
      <c r="E132" s="39"/>
      <c r="F132" s="225" t="s">
        <v>204</v>
      </c>
      <c r="G132" s="39"/>
      <c r="H132" s="39"/>
      <c r="I132" s="226"/>
      <c r="J132" s="39"/>
      <c r="K132" s="39"/>
      <c r="L132" s="43"/>
      <c r="M132" s="227"/>
      <c r="N132" s="228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134</v>
      </c>
      <c r="AU132" s="16" t="s">
        <v>90</v>
      </c>
    </row>
    <row r="133" s="13" customFormat="1">
      <c r="A133" s="13"/>
      <c r="B133" s="242"/>
      <c r="C133" s="243"/>
      <c r="D133" s="224" t="s">
        <v>198</v>
      </c>
      <c r="E133" s="244" t="s">
        <v>1</v>
      </c>
      <c r="F133" s="245" t="s">
        <v>263</v>
      </c>
      <c r="G133" s="243"/>
      <c r="H133" s="246">
        <v>176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198</v>
      </c>
      <c r="AU133" s="252" t="s">
        <v>90</v>
      </c>
      <c r="AV133" s="13" t="s">
        <v>90</v>
      </c>
      <c r="AW133" s="13" t="s">
        <v>36</v>
      </c>
      <c r="AX133" s="13" t="s">
        <v>80</v>
      </c>
      <c r="AY133" s="252" t="s">
        <v>128</v>
      </c>
    </row>
    <row r="134" s="13" customFormat="1">
      <c r="A134" s="13"/>
      <c r="B134" s="242"/>
      <c r="C134" s="243"/>
      <c r="D134" s="224" t="s">
        <v>198</v>
      </c>
      <c r="E134" s="244" t="s">
        <v>1</v>
      </c>
      <c r="F134" s="245" t="s">
        <v>264</v>
      </c>
      <c r="G134" s="243"/>
      <c r="H134" s="246">
        <v>176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198</v>
      </c>
      <c r="AU134" s="252" t="s">
        <v>90</v>
      </c>
      <c r="AV134" s="13" t="s">
        <v>90</v>
      </c>
      <c r="AW134" s="13" t="s">
        <v>36</v>
      </c>
      <c r="AX134" s="13" t="s">
        <v>80</v>
      </c>
      <c r="AY134" s="252" t="s">
        <v>128</v>
      </c>
    </row>
    <row r="135" s="13" customFormat="1">
      <c r="A135" s="13"/>
      <c r="B135" s="242"/>
      <c r="C135" s="243"/>
      <c r="D135" s="224" t="s">
        <v>198</v>
      </c>
      <c r="E135" s="244" t="s">
        <v>1</v>
      </c>
      <c r="F135" s="245" t="s">
        <v>265</v>
      </c>
      <c r="G135" s="243"/>
      <c r="H135" s="246">
        <v>810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198</v>
      </c>
      <c r="AU135" s="252" t="s">
        <v>90</v>
      </c>
      <c r="AV135" s="13" t="s">
        <v>90</v>
      </c>
      <c r="AW135" s="13" t="s">
        <v>36</v>
      </c>
      <c r="AX135" s="13" t="s">
        <v>80</v>
      </c>
      <c r="AY135" s="252" t="s">
        <v>128</v>
      </c>
    </row>
    <row r="136" s="13" customFormat="1">
      <c r="A136" s="13"/>
      <c r="B136" s="242"/>
      <c r="C136" s="243"/>
      <c r="D136" s="224" t="s">
        <v>198</v>
      </c>
      <c r="E136" s="244" t="s">
        <v>1</v>
      </c>
      <c r="F136" s="245" t="s">
        <v>266</v>
      </c>
      <c r="G136" s="243"/>
      <c r="H136" s="246">
        <v>810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198</v>
      </c>
      <c r="AU136" s="252" t="s">
        <v>90</v>
      </c>
      <c r="AV136" s="13" t="s">
        <v>90</v>
      </c>
      <c r="AW136" s="13" t="s">
        <v>36</v>
      </c>
      <c r="AX136" s="13" t="s">
        <v>80</v>
      </c>
      <c r="AY136" s="252" t="s">
        <v>128</v>
      </c>
    </row>
    <row r="137" s="14" customFormat="1">
      <c r="A137" s="14"/>
      <c r="B137" s="253"/>
      <c r="C137" s="254"/>
      <c r="D137" s="224" t="s">
        <v>198</v>
      </c>
      <c r="E137" s="255" t="s">
        <v>1</v>
      </c>
      <c r="F137" s="256" t="s">
        <v>200</v>
      </c>
      <c r="G137" s="254"/>
      <c r="H137" s="257">
        <v>1972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198</v>
      </c>
      <c r="AU137" s="263" t="s">
        <v>90</v>
      </c>
      <c r="AV137" s="14" t="s">
        <v>133</v>
      </c>
      <c r="AW137" s="14" t="s">
        <v>36</v>
      </c>
      <c r="AX137" s="14" t="s">
        <v>88</v>
      </c>
      <c r="AY137" s="263" t="s">
        <v>128</v>
      </c>
    </row>
    <row r="138" s="2" customFormat="1" ht="16.5" customHeight="1">
      <c r="A138" s="37"/>
      <c r="B138" s="38"/>
      <c r="C138" s="210" t="s">
        <v>133</v>
      </c>
      <c r="D138" s="210" t="s">
        <v>129</v>
      </c>
      <c r="E138" s="211" t="s">
        <v>207</v>
      </c>
      <c r="F138" s="212" t="s">
        <v>208</v>
      </c>
      <c r="G138" s="213" t="s">
        <v>203</v>
      </c>
      <c r="H138" s="214">
        <v>986</v>
      </c>
      <c r="I138" s="215"/>
      <c r="J138" s="216">
        <f>ROUND(I138*H138,2)</f>
        <v>0</v>
      </c>
      <c r="K138" s="217"/>
      <c r="L138" s="43"/>
      <c r="M138" s="218" t="s">
        <v>1</v>
      </c>
      <c r="N138" s="219" t="s">
        <v>45</v>
      </c>
      <c r="O138" s="90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133</v>
      </c>
      <c r="AT138" s="222" t="s">
        <v>129</v>
      </c>
      <c r="AU138" s="222" t="s">
        <v>90</v>
      </c>
      <c r="AY138" s="16" t="s">
        <v>128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88</v>
      </c>
      <c r="BK138" s="223">
        <f>ROUND(I138*H138,2)</f>
        <v>0</v>
      </c>
      <c r="BL138" s="16" t="s">
        <v>133</v>
      </c>
      <c r="BM138" s="222" t="s">
        <v>147</v>
      </c>
    </row>
    <row r="139" s="2" customFormat="1">
      <c r="A139" s="37"/>
      <c r="B139" s="38"/>
      <c r="C139" s="39"/>
      <c r="D139" s="224" t="s">
        <v>134</v>
      </c>
      <c r="E139" s="39"/>
      <c r="F139" s="225" t="s">
        <v>209</v>
      </c>
      <c r="G139" s="39"/>
      <c r="H139" s="39"/>
      <c r="I139" s="226"/>
      <c r="J139" s="39"/>
      <c r="K139" s="39"/>
      <c r="L139" s="43"/>
      <c r="M139" s="227"/>
      <c r="N139" s="228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134</v>
      </c>
      <c r="AU139" s="16" t="s">
        <v>90</v>
      </c>
    </row>
    <row r="140" s="13" customFormat="1">
      <c r="A140" s="13"/>
      <c r="B140" s="242"/>
      <c r="C140" s="243"/>
      <c r="D140" s="224" t="s">
        <v>198</v>
      </c>
      <c r="E140" s="244" t="s">
        <v>1</v>
      </c>
      <c r="F140" s="245" t="s">
        <v>264</v>
      </c>
      <c r="G140" s="243"/>
      <c r="H140" s="246">
        <v>176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198</v>
      </c>
      <c r="AU140" s="252" t="s">
        <v>90</v>
      </c>
      <c r="AV140" s="13" t="s">
        <v>90</v>
      </c>
      <c r="AW140" s="13" t="s">
        <v>36</v>
      </c>
      <c r="AX140" s="13" t="s">
        <v>80</v>
      </c>
      <c r="AY140" s="252" t="s">
        <v>128</v>
      </c>
    </row>
    <row r="141" s="13" customFormat="1">
      <c r="A141" s="13"/>
      <c r="B141" s="242"/>
      <c r="C141" s="243"/>
      <c r="D141" s="224" t="s">
        <v>198</v>
      </c>
      <c r="E141" s="244" t="s">
        <v>1</v>
      </c>
      <c r="F141" s="245" t="s">
        <v>266</v>
      </c>
      <c r="G141" s="243"/>
      <c r="H141" s="246">
        <v>810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198</v>
      </c>
      <c r="AU141" s="252" t="s">
        <v>90</v>
      </c>
      <c r="AV141" s="13" t="s">
        <v>90</v>
      </c>
      <c r="AW141" s="13" t="s">
        <v>36</v>
      </c>
      <c r="AX141" s="13" t="s">
        <v>80</v>
      </c>
      <c r="AY141" s="252" t="s">
        <v>128</v>
      </c>
    </row>
    <row r="142" s="14" customFormat="1">
      <c r="A142" s="14"/>
      <c r="B142" s="253"/>
      <c r="C142" s="254"/>
      <c r="D142" s="224" t="s">
        <v>198</v>
      </c>
      <c r="E142" s="255" t="s">
        <v>1</v>
      </c>
      <c r="F142" s="256" t="s">
        <v>200</v>
      </c>
      <c r="G142" s="254"/>
      <c r="H142" s="257">
        <v>986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198</v>
      </c>
      <c r="AU142" s="263" t="s">
        <v>90</v>
      </c>
      <c r="AV142" s="14" t="s">
        <v>133</v>
      </c>
      <c r="AW142" s="14" t="s">
        <v>36</v>
      </c>
      <c r="AX142" s="14" t="s">
        <v>88</v>
      </c>
      <c r="AY142" s="263" t="s">
        <v>128</v>
      </c>
    </row>
    <row r="143" s="2" customFormat="1" ht="24.15" customHeight="1">
      <c r="A143" s="37"/>
      <c r="B143" s="38"/>
      <c r="C143" s="210" t="s">
        <v>127</v>
      </c>
      <c r="D143" s="210" t="s">
        <v>129</v>
      </c>
      <c r="E143" s="211" t="s">
        <v>224</v>
      </c>
      <c r="F143" s="212" t="s">
        <v>225</v>
      </c>
      <c r="G143" s="213" t="s">
        <v>203</v>
      </c>
      <c r="H143" s="214">
        <v>1773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45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133</v>
      </c>
      <c r="AT143" s="222" t="s">
        <v>129</v>
      </c>
      <c r="AU143" s="222" t="s">
        <v>90</v>
      </c>
      <c r="AY143" s="16" t="s">
        <v>128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88</v>
      </c>
      <c r="BK143" s="223">
        <f>ROUND(I143*H143,2)</f>
        <v>0</v>
      </c>
      <c r="BL143" s="16" t="s">
        <v>133</v>
      </c>
      <c r="BM143" s="222" t="s">
        <v>151</v>
      </c>
    </row>
    <row r="144" s="2" customFormat="1">
      <c r="A144" s="37"/>
      <c r="B144" s="38"/>
      <c r="C144" s="39"/>
      <c r="D144" s="224" t="s">
        <v>134</v>
      </c>
      <c r="E144" s="39"/>
      <c r="F144" s="225" t="s">
        <v>226</v>
      </c>
      <c r="G144" s="39"/>
      <c r="H144" s="39"/>
      <c r="I144" s="226"/>
      <c r="J144" s="39"/>
      <c r="K144" s="39"/>
      <c r="L144" s="43"/>
      <c r="M144" s="227"/>
      <c r="N144" s="228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134</v>
      </c>
      <c r="AU144" s="16" t="s">
        <v>90</v>
      </c>
    </row>
    <row r="145" s="13" customFormat="1">
      <c r="A145" s="13"/>
      <c r="B145" s="242"/>
      <c r="C145" s="243"/>
      <c r="D145" s="224" t="s">
        <v>198</v>
      </c>
      <c r="E145" s="244" t="s">
        <v>1</v>
      </c>
      <c r="F145" s="245" t="s">
        <v>267</v>
      </c>
      <c r="G145" s="243"/>
      <c r="H145" s="246">
        <v>963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198</v>
      </c>
      <c r="AU145" s="252" t="s">
        <v>90</v>
      </c>
      <c r="AV145" s="13" t="s">
        <v>90</v>
      </c>
      <c r="AW145" s="13" t="s">
        <v>36</v>
      </c>
      <c r="AX145" s="13" t="s">
        <v>80</v>
      </c>
      <c r="AY145" s="252" t="s">
        <v>128</v>
      </c>
    </row>
    <row r="146" s="13" customFormat="1">
      <c r="A146" s="13"/>
      <c r="B146" s="242"/>
      <c r="C146" s="243"/>
      <c r="D146" s="224" t="s">
        <v>198</v>
      </c>
      <c r="E146" s="244" t="s">
        <v>1</v>
      </c>
      <c r="F146" s="245" t="s">
        <v>262</v>
      </c>
      <c r="G146" s="243"/>
      <c r="H146" s="246">
        <v>810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198</v>
      </c>
      <c r="AU146" s="252" t="s">
        <v>90</v>
      </c>
      <c r="AV146" s="13" t="s">
        <v>90</v>
      </c>
      <c r="AW146" s="13" t="s">
        <v>36</v>
      </c>
      <c r="AX146" s="13" t="s">
        <v>80</v>
      </c>
      <c r="AY146" s="252" t="s">
        <v>128</v>
      </c>
    </row>
    <row r="147" s="14" customFormat="1">
      <c r="A147" s="14"/>
      <c r="B147" s="253"/>
      <c r="C147" s="254"/>
      <c r="D147" s="224" t="s">
        <v>198</v>
      </c>
      <c r="E147" s="255" t="s">
        <v>1</v>
      </c>
      <c r="F147" s="256" t="s">
        <v>200</v>
      </c>
      <c r="G147" s="254"/>
      <c r="H147" s="257">
        <v>1773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198</v>
      </c>
      <c r="AU147" s="263" t="s">
        <v>90</v>
      </c>
      <c r="AV147" s="14" t="s">
        <v>133</v>
      </c>
      <c r="AW147" s="14" t="s">
        <v>36</v>
      </c>
      <c r="AX147" s="14" t="s">
        <v>88</v>
      </c>
      <c r="AY147" s="263" t="s">
        <v>128</v>
      </c>
    </row>
    <row r="148" s="2" customFormat="1" ht="16.5" customHeight="1">
      <c r="A148" s="37"/>
      <c r="B148" s="38"/>
      <c r="C148" s="210" t="s">
        <v>143</v>
      </c>
      <c r="D148" s="210" t="s">
        <v>129</v>
      </c>
      <c r="E148" s="211" t="s">
        <v>227</v>
      </c>
      <c r="F148" s="212" t="s">
        <v>228</v>
      </c>
      <c r="G148" s="213" t="s">
        <v>196</v>
      </c>
      <c r="H148" s="214">
        <v>1760</v>
      </c>
      <c r="I148" s="215"/>
      <c r="J148" s="216">
        <f>ROUND(I148*H148,2)</f>
        <v>0</v>
      </c>
      <c r="K148" s="217"/>
      <c r="L148" s="43"/>
      <c r="M148" s="218" t="s">
        <v>1</v>
      </c>
      <c r="N148" s="219" t="s">
        <v>45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133</v>
      </c>
      <c r="AT148" s="222" t="s">
        <v>129</v>
      </c>
      <c r="AU148" s="222" t="s">
        <v>90</v>
      </c>
      <c r="AY148" s="16" t="s">
        <v>128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88</v>
      </c>
      <c r="BK148" s="223">
        <f>ROUND(I148*H148,2)</f>
        <v>0</v>
      </c>
      <c r="BL148" s="16" t="s">
        <v>133</v>
      </c>
      <c r="BM148" s="222" t="s">
        <v>8</v>
      </c>
    </row>
    <row r="149" s="2" customFormat="1">
      <c r="A149" s="37"/>
      <c r="B149" s="38"/>
      <c r="C149" s="39"/>
      <c r="D149" s="224" t="s">
        <v>134</v>
      </c>
      <c r="E149" s="39"/>
      <c r="F149" s="225" t="s">
        <v>229</v>
      </c>
      <c r="G149" s="39"/>
      <c r="H149" s="39"/>
      <c r="I149" s="226"/>
      <c r="J149" s="39"/>
      <c r="K149" s="39"/>
      <c r="L149" s="43"/>
      <c r="M149" s="227"/>
      <c r="N149" s="228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134</v>
      </c>
      <c r="AU149" s="16" t="s">
        <v>90</v>
      </c>
    </row>
    <row r="150" s="13" customFormat="1">
      <c r="A150" s="13"/>
      <c r="B150" s="242"/>
      <c r="C150" s="243"/>
      <c r="D150" s="224" t="s">
        <v>198</v>
      </c>
      <c r="E150" s="244" t="s">
        <v>1</v>
      </c>
      <c r="F150" s="245" t="s">
        <v>258</v>
      </c>
      <c r="G150" s="243"/>
      <c r="H150" s="246">
        <v>1760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198</v>
      </c>
      <c r="AU150" s="252" t="s">
        <v>90</v>
      </c>
      <c r="AV150" s="13" t="s">
        <v>90</v>
      </c>
      <c r="AW150" s="13" t="s">
        <v>36</v>
      </c>
      <c r="AX150" s="13" t="s">
        <v>80</v>
      </c>
      <c r="AY150" s="252" t="s">
        <v>128</v>
      </c>
    </row>
    <row r="151" s="14" customFormat="1">
      <c r="A151" s="14"/>
      <c r="B151" s="253"/>
      <c r="C151" s="254"/>
      <c r="D151" s="224" t="s">
        <v>198</v>
      </c>
      <c r="E151" s="255" t="s">
        <v>1</v>
      </c>
      <c r="F151" s="256" t="s">
        <v>200</v>
      </c>
      <c r="G151" s="254"/>
      <c r="H151" s="257">
        <v>1760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198</v>
      </c>
      <c r="AU151" s="263" t="s">
        <v>90</v>
      </c>
      <c r="AV151" s="14" t="s">
        <v>133</v>
      </c>
      <c r="AW151" s="14" t="s">
        <v>36</v>
      </c>
      <c r="AX151" s="14" t="s">
        <v>88</v>
      </c>
      <c r="AY151" s="263" t="s">
        <v>128</v>
      </c>
    </row>
    <row r="152" s="2" customFormat="1" ht="16.5" customHeight="1">
      <c r="A152" s="37"/>
      <c r="B152" s="38"/>
      <c r="C152" s="264" t="s">
        <v>156</v>
      </c>
      <c r="D152" s="264" t="s">
        <v>230</v>
      </c>
      <c r="E152" s="265" t="s">
        <v>231</v>
      </c>
      <c r="F152" s="266" t="s">
        <v>232</v>
      </c>
      <c r="G152" s="267" t="s">
        <v>233</v>
      </c>
      <c r="H152" s="268">
        <v>35.200000000000003</v>
      </c>
      <c r="I152" s="269"/>
      <c r="J152" s="270">
        <f>ROUND(I152*H152,2)</f>
        <v>0</v>
      </c>
      <c r="K152" s="271"/>
      <c r="L152" s="272"/>
      <c r="M152" s="273" t="s">
        <v>1</v>
      </c>
      <c r="N152" s="274" t="s">
        <v>45</v>
      </c>
      <c r="O152" s="90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147</v>
      </c>
      <c r="AT152" s="222" t="s">
        <v>230</v>
      </c>
      <c r="AU152" s="222" t="s">
        <v>90</v>
      </c>
      <c r="AY152" s="16" t="s">
        <v>128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88</v>
      </c>
      <c r="BK152" s="223">
        <f>ROUND(I152*H152,2)</f>
        <v>0</v>
      </c>
      <c r="BL152" s="16" t="s">
        <v>133</v>
      </c>
      <c r="BM152" s="222" t="s">
        <v>159</v>
      </c>
    </row>
    <row r="153" s="2" customFormat="1">
      <c r="A153" s="37"/>
      <c r="B153" s="38"/>
      <c r="C153" s="39"/>
      <c r="D153" s="224" t="s">
        <v>134</v>
      </c>
      <c r="E153" s="39"/>
      <c r="F153" s="225" t="s">
        <v>232</v>
      </c>
      <c r="G153" s="39"/>
      <c r="H153" s="39"/>
      <c r="I153" s="226"/>
      <c r="J153" s="39"/>
      <c r="K153" s="39"/>
      <c r="L153" s="43"/>
      <c r="M153" s="227"/>
      <c r="N153" s="228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134</v>
      </c>
      <c r="AU153" s="16" t="s">
        <v>90</v>
      </c>
    </row>
    <row r="154" s="13" customFormat="1">
      <c r="A154" s="13"/>
      <c r="B154" s="242"/>
      <c r="C154" s="243"/>
      <c r="D154" s="224" t="s">
        <v>198</v>
      </c>
      <c r="E154" s="244" t="s">
        <v>1</v>
      </c>
      <c r="F154" s="245" t="s">
        <v>268</v>
      </c>
      <c r="G154" s="243"/>
      <c r="H154" s="246">
        <v>35.200000000000003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198</v>
      </c>
      <c r="AU154" s="252" t="s">
        <v>90</v>
      </c>
      <c r="AV154" s="13" t="s">
        <v>90</v>
      </c>
      <c r="AW154" s="13" t="s">
        <v>36</v>
      </c>
      <c r="AX154" s="13" t="s">
        <v>80</v>
      </c>
      <c r="AY154" s="252" t="s">
        <v>128</v>
      </c>
    </row>
    <row r="155" s="14" customFormat="1">
      <c r="A155" s="14"/>
      <c r="B155" s="253"/>
      <c r="C155" s="254"/>
      <c r="D155" s="224" t="s">
        <v>198</v>
      </c>
      <c r="E155" s="255" t="s">
        <v>1</v>
      </c>
      <c r="F155" s="256" t="s">
        <v>200</v>
      </c>
      <c r="G155" s="254"/>
      <c r="H155" s="257">
        <v>35.200000000000003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198</v>
      </c>
      <c r="AU155" s="263" t="s">
        <v>90</v>
      </c>
      <c r="AV155" s="14" t="s">
        <v>133</v>
      </c>
      <c r="AW155" s="14" t="s">
        <v>36</v>
      </c>
      <c r="AX155" s="14" t="s">
        <v>88</v>
      </c>
      <c r="AY155" s="263" t="s">
        <v>128</v>
      </c>
    </row>
    <row r="156" s="2" customFormat="1" ht="21.75" customHeight="1">
      <c r="A156" s="37"/>
      <c r="B156" s="38"/>
      <c r="C156" s="210" t="s">
        <v>147</v>
      </c>
      <c r="D156" s="210" t="s">
        <v>129</v>
      </c>
      <c r="E156" s="211" t="s">
        <v>235</v>
      </c>
      <c r="F156" s="212" t="s">
        <v>236</v>
      </c>
      <c r="G156" s="213" t="s">
        <v>196</v>
      </c>
      <c r="H156" s="214">
        <v>405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45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133</v>
      </c>
      <c r="AT156" s="222" t="s">
        <v>129</v>
      </c>
      <c r="AU156" s="222" t="s">
        <v>90</v>
      </c>
      <c r="AY156" s="16" t="s">
        <v>128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88</v>
      </c>
      <c r="BK156" s="223">
        <f>ROUND(I156*H156,2)</f>
        <v>0</v>
      </c>
      <c r="BL156" s="16" t="s">
        <v>133</v>
      </c>
      <c r="BM156" s="222" t="s">
        <v>163</v>
      </c>
    </row>
    <row r="157" s="2" customFormat="1">
      <c r="A157" s="37"/>
      <c r="B157" s="38"/>
      <c r="C157" s="39"/>
      <c r="D157" s="224" t="s">
        <v>134</v>
      </c>
      <c r="E157" s="39"/>
      <c r="F157" s="225" t="s">
        <v>237</v>
      </c>
      <c r="G157" s="39"/>
      <c r="H157" s="39"/>
      <c r="I157" s="226"/>
      <c r="J157" s="39"/>
      <c r="K157" s="39"/>
      <c r="L157" s="43"/>
      <c r="M157" s="227"/>
      <c r="N157" s="228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134</v>
      </c>
      <c r="AU157" s="16" t="s">
        <v>90</v>
      </c>
    </row>
    <row r="158" s="13" customFormat="1">
      <c r="A158" s="13"/>
      <c r="B158" s="242"/>
      <c r="C158" s="243"/>
      <c r="D158" s="224" t="s">
        <v>198</v>
      </c>
      <c r="E158" s="244" t="s">
        <v>1</v>
      </c>
      <c r="F158" s="245" t="s">
        <v>269</v>
      </c>
      <c r="G158" s="243"/>
      <c r="H158" s="246">
        <v>405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198</v>
      </c>
      <c r="AU158" s="252" t="s">
        <v>90</v>
      </c>
      <c r="AV158" s="13" t="s">
        <v>90</v>
      </c>
      <c r="AW158" s="13" t="s">
        <v>36</v>
      </c>
      <c r="AX158" s="13" t="s">
        <v>80</v>
      </c>
      <c r="AY158" s="252" t="s">
        <v>128</v>
      </c>
    </row>
    <row r="159" s="14" customFormat="1">
      <c r="A159" s="14"/>
      <c r="B159" s="253"/>
      <c r="C159" s="254"/>
      <c r="D159" s="224" t="s">
        <v>198</v>
      </c>
      <c r="E159" s="255" t="s">
        <v>1</v>
      </c>
      <c r="F159" s="256" t="s">
        <v>200</v>
      </c>
      <c r="G159" s="254"/>
      <c r="H159" s="257">
        <v>405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198</v>
      </c>
      <c r="AU159" s="263" t="s">
        <v>90</v>
      </c>
      <c r="AV159" s="14" t="s">
        <v>133</v>
      </c>
      <c r="AW159" s="14" t="s">
        <v>36</v>
      </c>
      <c r="AX159" s="14" t="s">
        <v>88</v>
      </c>
      <c r="AY159" s="263" t="s">
        <v>128</v>
      </c>
    </row>
    <row r="160" s="2" customFormat="1" ht="16.5" customHeight="1">
      <c r="A160" s="37"/>
      <c r="B160" s="38"/>
      <c r="C160" s="210" t="s">
        <v>164</v>
      </c>
      <c r="D160" s="210" t="s">
        <v>129</v>
      </c>
      <c r="E160" s="211" t="s">
        <v>210</v>
      </c>
      <c r="F160" s="212" t="s">
        <v>211</v>
      </c>
      <c r="G160" s="213" t="s">
        <v>196</v>
      </c>
      <c r="H160" s="214">
        <v>810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45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133</v>
      </c>
      <c r="AT160" s="222" t="s">
        <v>129</v>
      </c>
      <c r="AU160" s="222" t="s">
        <v>90</v>
      </c>
      <c r="AY160" s="16" t="s">
        <v>128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88</v>
      </c>
      <c r="BK160" s="223">
        <f>ROUND(I160*H160,2)</f>
        <v>0</v>
      </c>
      <c r="BL160" s="16" t="s">
        <v>133</v>
      </c>
      <c r="BM160" s="222" t="s">
        <v>167</v>
      </c>
    </row>
    <row r="161" s="2" customFormat="1">
      <c r="A161" s="37"/>
      <c r="B161" s="38"/>
      <c r="C161" s="39"/>
      <c r="D161" s="224" t="s">
        <v>134</v>
      </c>
      <c r="E161" s="39"/>
      <c r="F161" s="225" t="s">
        <v>212</v>
      </c>
      <c r="G161" s="39"/>
      <c r="H161" s="39"/>
      <c r="I161" s="226"/>
      <c r="J161" s="39"/>
      <c r="K161" s="39"/>
      <c r="L161" s="43"/>
      <c r="M161" s="227"/>
      <c r="N161" s="228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134</v>
      </c>
      <c r="AU161" s="16" t="s">
        <v>90</v>
      </c>
    </row>
    <row r="162" s="13" customFormat="1">
      <c r="A162" s="13"/>
      <c r="B162" s="242"/>
      <c r="C162" s="243"/>
      <c r="D162" s="224" t="s">
        <v>198</v>
      </c>
      <c r="E162" s="244" t="s">
        <v>1</v>
      </c>
      <c r="F162" s="245" t="s">
        <v>270</v>
      </c>
      <c r="G162" s="243"/>
      <c r="H162" s="246">
        <v>405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198</v>
      </c>
      <c r="AU162" s="252" t="s">
        <v>90</v>
      </c>
      <c r="AV162" s="13" t="s">
        <v>90</v>
      </c>
      <c r="AW162" s="13" t="s">
        <v>36</v>
      </c>
      <c r="AX162" s="13" t="s">
        <v>80</v>
      </c>
      <c r="AY162" s="252" t="s">
        <v>128</v>
      </c>
    </row>
    <row r="163" s="13" customFormat="1">
      <c r="A163" s="13"/>
      <c r="B163" s="242"/>
      <c r="C163" s="243"/>
      <c r="D163" s="224" t="s">
        <v>198</v>
      </c>
      <c r="E163" s="244" t="s">
        <v>1</v>
      </c>
      <c r="F163" s="245" t="s">
        <v>271</v>
      </c>
      <c r="G163" s="243"/>
      <c r="H163" s="246">
        <v>405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198</v>
      </c>
      <c r="AU163" s="252" t="s">
        <v>90</v>
      </c>
      <c r="AV163" s="13" t="s">
        <v>90</v>
      </c>
      <c r="AW163" s="13" t="s">
        <v>36</v>
      </c>
      <c r="AX163" s="13" t="s">
        <v>80</v>
      </c>
      <c r="AY163" s="252" t="s">
        <v>128</v>
      </c>
    </row>
    <row r="164" s="14" customFormat="1">
      <c r="A164" s="14"/>
      <c r="B164" s="253"/>
      <c r="C164" s="254"/>
      <c r="D164" s="224" t="s">
        <v>198</v>
      </c>
      <c r="E164" s="255" t="s">
        <v>1</v>
      </c>
      <c r="F164" s="256" t="s">
        <v>200</v>
      </c>
      <c r="G164" s="254"/>
      <c r="H164" s="257">
        <v>810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198</v>
      </c>
      <c r="AU164" s="263" t="s">
        <v>90</v>
      </c>
      <c r="AV164" s="14" t="s">
        <v>133</v>
      </c>
      <c r="AW164" s="14" t="s">
        <v>36</v>
      </c>
      <c r="AX164" s="14" t="s">
        <v>88</v>
      </c>
      <c r="AY164" s="263" t="s">
        <v>128</v>
      </c>
    </row>
    <row r="165" s="2" customFormat="1" ht="16.5" customHeight="1">
      <c r="A165" s="37"/>
      <c r="B165" s="38"/>
      <c r="C165" s="210" t="s">
        <v>151</v>
      </c>
      <c r="D165" s="210" t="s">
        <v>129</v>
      </c>
      <c r="E165" s="211" t="s">
        <v>215</v>
      </c>
      <c r="F165" s="212" t="s">
        <v>216</v>
      </c>
      <c r="G165" s="213" t="s">
        <v>196</v>
      </c>
      <c r="H165" s="214">
        <v>2710</v>
      </c>
      <c r="I165" s="215"/>
      <c r="J165" s="216">
        <f>ROUND(I165*H165,2)</f>
        <v>0</v>
      </c>
      <c r="K165" s="217"/>
      <c r="L165" s="43"/>
      <c r="M165" s="218" t="s">
        <v>1</v>
      </c>
      <c r="N165" s="219" t="s">
        <v>45</v>
      </c>
      <c r="O165" s="90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133</v>
      </c>
      <c r="AT165" s="222" t="s">
        <v>129</v>
      </c>
      <c r="AU165" s="222" t="s">
        <v>90</v>
      </c>
      <c r="AY165" s="16" t="s">
        <v>128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88</v>
      </c>
      <c r="BK165" s="223">
        <f>ROUND(I165*H165,2)</f>
        <v>0</v>
      </c>
      <c r="BL165" s="16" t="s">
        <v>133</v>
      </c>
      <c r="BM165" s="222" t="s">
        <v>170</v>
      </c>
    </row>
    <row r="166" s="2" customFormat="1">
      <c r="A166" s="37"/>
      <c r="B166" s="38"/>
      <c r="C166" s="39"/>
      <c r="D166" s="224" t="s">
        <v>134</v>
      </c>
      <c r="E166" s="39"/>
      <c r="F166" s="225" t="s">
        <v>217</v>
      </c>
      <c r="G166" s="39"/>
      <c r="H166" s="39"/>
      <c r="I166" s="226"/>
      <c r="J166" s="39"/>
      <c r="K166" s="39"/>
      <c r="L166" s="43"/>
      <c r="M166" s="227"/>
      <c r="N166" s="228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134</v>
      </c>
      <c r="AU166" s="16" t="s">
        <v>90</v>
      </c>
    </row>
    <row r="167" s="13" customFormat="1">
      <c r="A167" s="13"/>
      <c r="B167" s="242"/>
      <c r="C167" s="243"/>
      <c r="D167" s="224" t="s">
        <v>198</v>
      </c>
      <c r="E167" s="244" t="s">
        <v>1</v>
      </c>
      <c r="F167" s="245" t="s">
        <v>272</v>
      </c>
      <c r="G167" s="243"/>
      <c r="H167" s="246">
        <v>1355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198</v>
      </c>
      <c r="AU167" s="252" t="s">
        <v>90</v>
      </c>
      <c r="AV167" s="13" t="s">
        <v>90</v>
      </c>
      <c r="AW167" s="13" t="s">
        <v>36</v>
      </c>
      <c r="AX167" s="13" t="s">
        <v>80</v>
      </c>
      <c r="AY167" s="252" t="s">
        <v>128</v>
      </c>
    </row>
    <row r="168" s="13" customFormat="1">
      <c r="A168" s="13"/>
      <c r="B168" s="242"/>
      <c r="C168" s="243"/>
      <c r="D168" s="224" t="s">
        <v>198</v>
      </c>
      <c r="E168" s="244" t="s">
        <v>1</v>
      </c>
      <c r="F168" s="245" t="s">
        <v>273</v>
      </c>
      <c r="G168" s="243"/>
      <c r="H168" s="246">
        <v>1355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198</v>
      </c>
      <c r="AU168" s="252" t="s">
        <v>90</v>
      </c>
      <c r="AV168" s="13" t="s">
        <v>90</v>
      </c>
      <c r="AW168" s="13" t="s">
        <v>36</v>
      </c>
      <c r="AX168" s="13" t="s">
        <v>80</v>
      </c>
      <c r="AY168" s="252" t="s">
        <v>128</v>
      </c>
    </row>
    <row r="169" s="14" customFormat="1">
      <c r="A169" s="14"/>
      <c r="B169" s="253"/>
      <c r="C169" s="254"/>
      <c r="D169" s="224" t="s">
        <v>198</v>
      </c>
      <c r="E169" s="255" t="s">
        <v>1</v>
      </c>
      <c r="F169" s="256" t="s">
        <v>200</v>
      </c>
      <c r="G169" s="254"/>
      <c r="H169" s="257">
        <v>2710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198</v>
      </c>
      <c r="AU169" s="263" t="s">
        <v>90</v>
      </c>
      <c r="AV169" s="14" t="s">
        <v>133</v>
      </c>
      <c r="AW169" s="14" t="s">
        <v>36</v>
      </c>
      <c r="AX169" s="14" t="s">
        <v>88</v>
      </c>
      <c r="AY169" s="263" t="s">
        <v>128</v>
      </c>
    </row>
    <row r="170" s="2" customFormat="1" ht="16.5" customHeight="1">
      <c r="A170" s="37"/>
      <c r="B170" s="38"/>
      <c r="C170" s="210" t="s">
        <v>172</v>
      </c>
      <c r="D170" s="210" t="s">
        <v>129</v>
      </c>
      <c r="E170" s="211" t="s">
        <v>239</v>
      </c>
      <c r="F170" s="212" t="s">
        <v>240</v>
      </c>
      <c r="G170" s="213" t="s">
        <v>196</v>
      </c>
      <c r="H170" s="214">
        <v>1355</v>
      </c>
      <c r="I170" s="215"/>
      <c r="J170" s="216">
        <f>ROUND(I170*H170,2)</f>
        <v>0</v>
      </c>
      <c r="K170" s="217"/>
      <c r="L170" s="43"/>
      <c r="M170" s="218" t="s">
        <v>1</v>
      </c>
      <c r="N170" s="219" t="s">
        <v>45</v>
      </c>
      <c r="O170" s="90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133</v>
      </c>
      <c r="AT170" s="222" t="s">
        <v>129</v>
      </c>
      <c r="AU170" s="222" t="s">
        <v>90</v>
      </c>
      <c r="AY170" s="16" t="s">
        <v>128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88</v>
      </c>
      <c r="BK170" s="223">
        <f>ROUND(I170*H170,2)</f>
        <v>0</v>
      </c>
      <c r="BL170" s="16" t="s">
        <v>133</v>
      </c>
      <c r="BM170" s="222" t="s">
        <v>175</v>
      </c>
    </row>
    <row r="171" s="2" customFormat="1">
      <c r="A171" s="37"/>
      <c r="B171" s="38"/>
      <c r="C171" s="39"/>
      <c r="D171" s="224" t="s">
        <v>134</v>
      </c>
      <c r="E171" s="39"/>
      <c r="F171" s="225" t="s">
        <v>241</v>
      </c>
      <c r="G171" s="39"/>
      <c r="H171" s="39"/>
      <c r="I171" s="226"/>
      <c r="J171" s="39"/>
      <c r="K171" s="39"/>
      <c r="L171" s="43"/>
      <c r="M171" s="227"/>
      <c r="N171" s="228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134</v>
      </c>
      <c r="AU171" s="16" t="s">
        <v>90</v>
      </c>
    </row>
    <row r="172" s="13" customFormat="1">
      <c r="A172" s="13"/>
      <c r="B172" s="242"/>
      <c r="C172" s="243"/>
      <c r="D172" s="224" t="s">
        <v>198</v>
      </c>
      <c r="E172" s="244" t="s">
        <v>1</v>
      </c>
      <c r="F172" s="245" t="s">
        <v>274</v>
      </c>
      <c r="G172" s="243"/>
      <c r="H172" s="246">
        <v>1355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198</v>
      </c>
      <c r="AU172" s="252" t="s">
        <v>90</v>
      </c>
      <c r="AV172" s="13" t="s">
        <v>90</v>
      </c>
      <c r="AW172" s="13" t="s">
        <v>36</v>
      </c>
      <c r="AX172" s="13" t="s">
        <v>80</v>
      </c>
      <c r="AY172" s="252" t="s">
        <v>128</v>
      </c>
    </row>
    <row r="173" s="14" customFormat="1">
      <c r="A173" s="14"/>
      <c r="B173" s="253"/>
      <c r="C173" s="254"/>
      <c r="D173" s="224" t="s">
        <v>198</v>
      </c>
      <c r="E173" s="255" t="s">
        <v>1</v>
      </c>
      <c r="F173" s="256" t="s">
        <v>200</v>
      </c>
      <c r="G173" s="254"/>
      <c r="H173" s="257">
        <v>1355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198</v>
      </c>
      <c r="AU173" s="263" t="s">
        <v>90</v>
      </c>
      <c r="AV173" s="14" t="s">
        <v>133</v>
      </c>
      <c r="AW173" s="14" t="s">
        <v>36</v>
      </c>
      <c r="AX173" s="14" t="s">
        <v>88</v>
      </c>
      <c r="AY173" s="263" t="s">
        <v>128</v>
      </c>
    </row>
    <row r="174" s="2" customFormat="1" ht="16.5" customHeight="1">
      <c r="A174" s="37"/>
      <c r="B174" s="38"/>
      <c r="C174" s="210" t="s">
        <v>8</v>
      </c>
      <c r="D174" s="210" t="s">
        <v>129</v>
      </c>
      <c r="E174" s="211" t="s">
        <v>220</v>
      </c>
      <c r="F174" s="212" t="s">
        <v>221</v>
      </c>
      <c r="G174" s="213" t="s">
        <v>203</v>
      </c>
      <c r="H174" s="214">
        <v>963</v>
      </c>
      <c r="I174" s="215"/>
      <c r="J174" s="216">
        <f>ROUND(I174*H174,2)</f>
        <v>0</v>
      </c>
      <c r="K174" s="217"/>
      <c r="L174" s="43"/>
      <c r="M174" s="218" t="s">
        <v>1</v>
      </c>
      <c r="N174" s="219" t="s">
        <v>45</v>
      </c>
      <c r="O174" s="90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133</v>
      </c>
      <c r="AT174" s="222" t="s">
        <v>129</v>
      </c>
      <c r="AU174" s="222" t="s">
        <v>90</v>
      </c>
      <c r="AY174" s="16" t="s">
        <v>128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88</v>
      </c>
      <c r="BK174" s="223">
        <f>ROUND(I174*H174,2)</f>
        <v>0</v>
      </c>
      <c r="BL174" s="16" t="s">
        <v>133</v>
      </c>
      <c r="BM174" s="222" t="s">
        <v>179</v>
      </c>
    </row>
    <row r="175" s="2" customFormat="1">
      <c r="A175" s="37"/>
      <c r="B175" s="38"/>
      <c r="C175" s="39"/>
      <c r="D175" s="224" t="s">
        <v>134</v>
      </c>
      <c r="E175" s="39"/>
      <c r="F175" s="225" t="s">
        <v>221</v>
      </c>
      <c r="G175" s="39"/>
      <c r="H175" s="39"/>
      <c r="I175" s="226"/>
      <c r="J175" s="39"/>
      <c r="K175" s="39"/>
      <c r="L175" s="43"/>
      <c r="M175" s="227"/>
      <c r="N175" s="228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134</v>
      </c>
      <c r="AU175" s="16" t="s">
        <v>90</v>
      </c>
    </row>
    <row r="176" s="2" customFormat="1">
      <c r="A176" s="37"/>
      <c r="B176" s="38"/>
      <c r="C176" s="39"/>
      <c r="D176" s="224" t="s">
        <v>135</v>
      </c>
      <c r="E176" s="39"/>
      <c r="F176" s="229" t="s">
        <v>275</v>
      </c>
      <c r="G176" s="39"/>
      <c r="H176" s="39"/>
      <c r="I176" s="226"/>
      <c r="J176" s="39"/>
      <c r="K176" s="39"/>
      <c r="L176" s="43"/>
      <c r="M176" s="227"/>
      <c r="N176" s="228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135</v>
      </c>
      <c r="AU176" s="16" t="s">
        <v>90</v>
      </c>
    </row>
    <row r="177" s="13" customFormat="1">
      <c r="A177" s="13"/>
      <c r="B177" s="242"/>
      <c r="C177" s="243"/>
      <c r="D177" s="224" t="s">
        <v>198</v>
      </c>
      <c r="E177" s="244" t="s">
        <v>1</v>
      </c>
      <c r="F177" s="245" t="s">
        <v>267</v>
      </c>
      <c r="G177" s="243"/>
      <c r="H177" s="246">
        <v>963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198</v>
      </c>
      <c r="AU177" s="252" t="s">
        <v>90</v>
      </c>
      <c r="AV177" s="13" t="s">
        <v>90</v>
      </c>
      <c r="AW177" s="13" t="s">
        <v>36</v>
      </c>
      <c r="AX177" s="13" t="s">
        <v>80</v>
      </c>
      <c r="AY177" s="252" t="s">
        <v>128</v>
      </c>
    </row>
    <row r="178" s="14" customFormat="1">
      <c r="A178" s="14"/>
      <c r="B178" s="253"/>
      <c r="C178" s="254"/>
      <c r="D178" s="224" t="s">
        <v>198</v>
      </c>
      <c r="E178" s="255" t="s">
        <v>1</v>
      </c>
      <c r="F178" s="256" t="s">
        <v>200</v>
      </c>
      <c r="G178" s="254"/>
      <c r="H178" s="257">
        <v>963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3" t="s">
        <v>198</v>
      </c>
      <c r="AU178" s="263" t="s">
        <v>90</v>
      </c>
      <c r="AV178" s="14" t="s">
        <v>133</v>
      </c>
      <c r="AW178" s="14" t="s">
        <v>36</v>
      </c>
      <c r="AX178" s="14" t="s">
        <v>88</v>
      </c>
      <c r="AY178" s="263" t="s">
        <v>128</v>
      </c>
    </row>
    <row r="179" s="11" customFormat="1" ht="22.8" customHeight="1">
      <c r="A179" s="11"/>
      <c r="B179" s="196"/>
      <c r="C179" s="197"/>
      <c r="D179" s="198" t="s">
        <v>79</v>
      </c>
      <c r="E179" s="240" t="s">
        <v>90</v>
      </c>
      <c r="F179" s="240" t="s">
        <v>243</v>
      </c>
      <c r="G179" s="197"/>
      <c r="H179" s="197"/>
      <c r="I179" s="200"/>
      <c r="J179" s="241">
        <f>BK179</f>
        <v>0</v>
      </c>
      <c r="K179" s="197"/>
      <c r="L179" s="202"/>
      <c r="M179" s="203"/>
      <c r="N179" s="204"/>
      <c r="O179" s="204"/>
      <c r="P179" s="205">
        <f>SUM(P180:P187)</f>
        <v>0</v>
      </c>
      <c r="Q179" s="204"/>
      <c r="R179" s="205">
        <f>SUM(R180:R187)</f>
        <v>0</v>
      </c>
      <c r="S179" s="204"/>
      <c r="T179" s="206">
        <f>SUM(T180:T187)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7" t="s">
        <v>88</v>
      </c>
      <c r="AT179" s="208" t="s">
        <v>79</v>
      </c>
      <c r="AU179" s="208" t="s">
        <v>88</v>
      </c>
      <c r="AY179" s="207" t="s">
        <v>128</v>
      </c>
      <c r="BK179" s="209">
        <f>SUM(BK180:BK187)</f>
        <v>0</v>
      </c>
    </row>
    <row r="180" s="2" customFormat="1" ht="16.5" customHeight="1">
      <c r="A180" s="37"/>
      <c r="B180" s="38"/>
      <c r="C180" s="210" t="s">
        <v>181</v>
      </c>
      <c r="D180" s="210" t="s">
        <v>129</v>
      </c>
      <c r="E180" s="211" t="s">
        <v>244</v>
      </c>
      <c r="F180" s="212" t="s">
        <v>245</v>
      </c>
      <c r="G180" s="213" t="s">
        <v>196</v>
      </c>
      <c r="H180" s="214">
        <v>1936</v>
      </c>
      <c r="I180" s="215"/>
      <c r="J180" s="216">
        <f>ROUND(I180*H180,2)</f>
        <v>0</v>
      </c>
      <c r="K180" s="217"/>
      <c r="L180" s="43"/>
      <c r="M180" s="218" t="s">
        <v>1</v>
      </c>
      <c r="N180" s="219" t="s">
        <v>45</v>
      </c>
      <c r="O180" s="90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133</v>
      </c>
      <c r="AT180" s="222" t="s">
        <v>129</v>
      </c>
      <c r="AU180" s="222" t="s">
        <v>90</v>
      </c>
      <c r="AY180" s="16" t="s">
        <v>128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88</v>
      </c>
      <c r="BK180" s="223">
        <f>ROUND(I180*H180,2)</f>
        <v>0</v>
      </c>
      <c r="BL180" s="16" t="s">
        <v>133</v>
      </c>
      <c r="BM180" s="222" t="s">
        <v>184</v>
      </c>
    </row>
    <row r="181" s="2" customFormat="1">
      <c r="A181" s="37"/>
      <c r="B181" s="38"/>
      <c r="C181" s="39"/>
      <c r="D181" s="224" t="s">
        <v>134</v>
      </c>
      <c r="E181" s="39"/>
      <c r="F181" s="225" t="s">
        <v>245</v>
      </c>
      <c r="G181" s="39"/>
      <c r="H181" s="39"/>
      <c r="I181" s="226"/>
      <c r="J181" s="39"/>
      <c r="K181" s="39"/>
      <c r="L181" s="43"/>
      <c r="M181" s="227"/>
      <c r="N181" s="228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134</v>
      </c>
      <c r="AU181" s="16" t="s">
        <v>90</v>
      </c>
    </row>
    <row r="182" s="13" customFormat="1">
      <c r="A182" s="13"/>
      <c r="B182" s="242"/>
      <c r="C182" s="243"/>
      <c r="D182" s="224" t="s">
        <v>198</v>
      </c>
      <c r="E182" s="244" t="s">
        <v>1</v>
      </c>
      <c r="F182" s="245" t="s">
        <v>276</v>
      </c>
      <c r="G182" s="243"/>
      <c r="H182" s="246">
        <v>1936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198</v>
      </c>
      <c r="AU182" s="252" t="s">
        <v>90</v>
      </c>
      <c r="AV182" s="13" t="s">
        <v>90</v>
      </c>
      <c r="AW182" s="13" t="s">
        <v>36</v>
      </c>
      <c r="AX182" s="13" t="s">
        <v>80</v>
      </c>
      <c r="AY182" s="252" t="s">
        <v>128</v>
      </c>
    </row>
    <row r="183" s="14" customFormat="1">
      <c r="A183" s="14"/>
      <c r="B183" s="253"/>
      <c r="C183" s="254"/>
      <c r="D183" s="224" t="s">
        <v>198</v>
      </c>
      <c r="E183" s="255" t="s">
        <v>1</v>
      </c>
      <c r="F183" s="256" t="s">
        <v>200</v>
      </c>
      <c r="G183" s="254"/>
      <c r="H183" s="257">
        <v>1936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198</v>
      </c>
      <c r="AU183" s="263" t="s">
        <v>90</v>
      </c>
      <c r="AV183" s="14" t="s">
        <v>133</v>
      </c>
      <c r="AW183" s="14" t="s">
        <v>36</v>
      </c>
      <c r="AX183" s="14" t="s">
        <v>88</v>
      </c>
      <c r="AY183" s="263" t="s">
        <v>128</v>
      </c>
    </row>
    <row r="184" s="2" customFormat="1" ht="16.5" customHeight="1">
      <c r="A184" s="37"/>
      <c r="B184" s="38"/>
      <c r="C184" s="264" t="s">
        <v>159</v>
      </c>
      <c r="D184" s="264" t="s">
        <v>230</v>
      </c>
      <c r="E184" s="265" t="s">
        <v>247</v>
      </c>
      <c r="F184" s="266" t="s">
        <v>248</v>
      </c>
      <c r="G184" s="267" t="s">
        <v>196</v>
      </c>
      <c r="H184" s="268">
        <v>2293.192</v>
      </c>
      <c r="I184" s="269"/>
      <c r="J184" s="270">
        <f>ROUND(I184*H184,2)</f>
        <v>0</v>
      </c>
      <c r="K184" s="271"/>
      <c r="L184" s="272"/>
      <c r="M184" s="273" t="s">
        <v>1</v>
      </c>
      <c r="N184" s="274" t="s">
        <v>45</v>
      </c>
      <c r="O184" s="90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2" t="s">
        <v>147</v>
      </c>
      <c r="AT184" s="222" t="s">
        <v>230</v>
      </c>
      <c r="AU184" s="222" t="s">
        <v>90</v>
      </c>
      <c r="AY184" s="16" t="s">
        <v>128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88</v>
      </c>
      <c r="BK184" s="223">
        <f>ROUND(I184*H184,2)</f>
        <v>0</v>
      </c>
      <c r="BL184" s="16" t="s">
        <v>133</v>
      </c>
      <c r="BM184" s="222" t="s">
        <v>255</v>
      </c>
    </row>
    <row r="185" s="2" customFormat="1">
      <c r="A185" s="37"/>
      <c r="B185" s="38"/>
      <c r="C185" s="39"/>
      <c r="D185" s="224" t="s">
        <v>134</v>
      </c>
      <c r="E185" s="39"/>
      <c r="F185" s="225" t="s">
        <v>248</v>
      </c>
      <c r="G185" s="39"/>
      <c r="H185" s="39"/>
      <c r="I185" s="226"/>
      <c r="J185" s="39"/>
      <c r="K185" s="39"/>
      <c r="L185" s="43"/>
      <c r="M185" s="227"/>
      <c r="N185" s="228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134</v>
      </c>
      <c r="AU185" s="16" t="s">
        <v>90</v>
      </c>
    </row>
    <row r="186" s="13" customFormat="1">
      <c r="A186" s="13"/>
      <c r="B186" s="242"/>
      <c r="C186" s="243"/>
      <c r="D186" s="224" t="s">
        <v>198</v>
      </c>
      <c r="E186" s="244" t="s">
        <v>1</v>
      </c>
      <c r="F186" s="245" t="s">
        <v>277</v>
      </c>
      <c r="G186" s="243"/>
      <c r="H186" s="246">
        <v>2293.192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198</v>
      </c>
      <c r="AU186" s="252" t="s">
        <v>90</v>
      </c>
      <c r="AV186" s="13" t="s">
        <v>90</v>
      </c>
      <c r="AW186" s="13" t="s">
        <v>36</v>
      </c>
      <c r="AX186" s="13" t="s">
        <v>80</v>
      </c>
      <c r="AY186" s="252" t="s">
        <v>128</v>
      </c>
    </row>
    <row r="187" s="14" customFormat="1">
      <c r="A187" s="14"/>
      <c r="B187" s="253"/>
      <c r="C187" s="254"/>
      <c r="D187" s="224" t="s">
        <v>198</v>
      </c>
      <c r="E187" s="255" t="s">
        <v>1</v>
      </c>
      <c r="F187" s="256" t="s">
        <v>200</v>
      </c>
      <c r="G187" s="254"/>
      <c r="H187" s="257">
        <v>2293.192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3" t="s">
        <v>198</v>
      </c>
      <c r="AU187" s="263" t="s">
        <v>90</v>
      </c>
      <c r="AV187" s="14" t="s">
        <v>133</v>
      </c>
      <c r="AW187" s="14" t="s">
        <v>36</v>
      </c>
      <c r="AX187" s="14" t="s">
        <v>88</v>
      </c>
      <c r="AY187" s="263" t="s">
        <v>128</v>
      </c>
    </row>
    <row r="188" s="11" customFormat="1" ht="22.8" customHeight="1">
      <c r="A188" s="11"/>
      <c r="B188" s="196"/>
      <c r="C188" s="197"/>
      <c r="D188" s="198" t="s">
        <v>79</v>
      </c>
      <c r="E188" s="240" t="s">
        <v>250</v>
      </c>
      <c r="F188" s="240" t="s">
        <v>251</v>
      </c>
      <c r="G188" s="197"/>
      <c r="H188" s="197"/>
      <c r="I188" s="200"/>
      <c r="J188" s="241">
        <f>BK188</f>
        <v>0</v>
      </c>
      <c r="K188" s="197"/>
      <c r="L188" s="202"/>
      <c r="M188" s="203"/>
      <c r="N188" s="204"/>
      <c r="O188" s="204"/>
      <c r="P188" s="205">
        <f>SUM(P189:P190)</f>
        <v>0</v>
      </c>
      <c r="Q188" s="204"/>
      <c r="R188" s="205">
        <f>SUM(R189:R190)</f>
        <v>0</v>
      </c>
      <c r="S188" s="204"/>
      <c r="T188" s="206">
        <f>SUM(T189:T190)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07" t="s">
        <v>88</v>
      </c>
      <c r="AT188" s="208" t="s">
        <v>79</v>
      </c>
      <c r="AU188" s="208" t="s">
        <v>88</v>
      </c>
      <c r="AY188" s="207" t="s">
        <v>128</v>
      </c>
      <c r="BK188" s="209">
        <f>SUM(BK189:BK190)</f>
        <v>0</v>
      </c>
    </row>
    <row r="189" s="2" customFormat="1" ht="16.5" customHeight="1">
      <c r="A189" s="37"/>
      <c r="B189" s="38"/>
      <c r="C189" s="210" t="s">
        <v>278</v>
      </c>
      <c r="D189" s="210" t="s">
        <v>129</v>
      </c>
      <c r="E189" s="211" t="s">
        <v>252</v>
      </c>
      <c r="F189" s="212" t="s">
        <v>253</v>
      </c>
      <c r="G189" s="213" t="s">
        <v>254</v>
      </c>
      <c r="H189" s="214">
        <v>0.60799999999999998</v>
      </c>
      <c r="I189" s="215"/>
      <c r="J189" s="216">
        <f>ROUND(I189*H189,2)</f>
        <v>0</v>
      </c>
      <c r="K189" s="217"/>
      <c r="L189" s="43"/>
      <c r="M189" s="218" t="s">
        <v>1</v>
      </c>
      <c r="N189" s="219" t="s">
        <v>45</v>
      </c>
      <c r="O189" s="90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133</v>
      </c>
      <c r="AT189" s="222" t="s">
        <v>129</v>
      </c>
      <c r="AU189" s="222" t="s">
        <v>90</v>
      </c>
      <c r="AY189" s="16" t="s">
        <v>128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88</v>
      </c>
      <c r="BK189" s="223">
        <f>ROUND(I189*H189,2)</f>
        <v>0</v>
      </c>
      <c r="BL189" s="16" t="s">
        <v>133</v>
      </c>
      <c r="BM189" s="222" t="s">
        <v>279</v>
      </c>
    </row>
    <row r="190" s="2" customFormat="1">
      <c r="A190" s="37"/>
      <c r="B190" s="38"/>
      <c r="C190" s="39"/>
      <c r="D190" s="224" t="s">
        <v>134</v>
      </c>
      <c r="E190" s="39"/>
      <c r="F190" s="225" t="s">
        <v>256</v>
      </c>
      <c r="G190" s="39"/>
      <c r="H190" s="39"/>
      <c r="I190" s="226"/>
      <c r="J190" s="39"/>
      <c r="K190" s="39"/>
      <c r="L190" s="43"/>
      <c r="M190" s="230"/>
      <c r="N190" s="231"/>
      <c r="O190" s="232"/>
      <c r="P190" s="232"/>
      <c r="Q190" s="232"/>
      <c r="R190" s="232"/>
      <c r="S190" s="232"/>
      <c r="T190" s="233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134</v>
      </c>
      <c r="AU190" s="16" t="s">
        <v>90</v>
      </c>
    </row>
    <row r="191" s="2" customFormat="1" ht="6.96" customHeight="1">
      <c r="A191" s="37"/>
      <c r="B191" s="65"/>
      <c r="C191" s="66"/>
      <c r="D191" s="66"/>
      <c r="E191" s="66"/>
      <c r="F191" s="66"/>
      <c r="G191" s="66"/>
      <c r="H191" s="66"/>
      <c r="I191" s="66"/>
      <c r="J191" s="66"/>
      <c r="K191" s="66"/>
      <c r="L191" s="43"/>
      <c r="M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</row>
  </sheetData>
  <sheetProtection sheet="1" autoFilter="0" formatColumns="0" formatRows="0" objects="1" scenarios="1" spinCount="100000" saltValue="+NU8aAOFzlp//V37tcwMltxCmrH3Jiz0DIQbby/cv7YunJZnCeYfZe2pvmzWLcjsJCQcxafj1IjK8VwVYKeKrg==" hashValue="WWHkT9bzIxHqwrRnN//dQnpj99qOaZaInd2Ys9yw/zQGvmWsn3tv3GvwjfvgnxbdyX50DeDkaem20KJ6Sa2kmQ==" algorithmName="SHA-512" password="CC35"/>
  <autoFilter ref="C119:K19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 xml:space="preserve"> Morava, oprava hrází Tovačov, Věrovany a oprava hráze Valová, Uhřičice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280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38</v>
      </c>
      <c r="G12" s="37"/>
      <c r="H12" s="37"/>
      <c r="I12" s="139" t="s">
        <v>22</v>
      </c>
      <c r="J12" s="143" t="str">
        <f>'Rekapitulace stavby'!AN8</f>
        <v>31. 7. 2025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70890013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Povodí Moravy, s.p.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CZ70890013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04373863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Ing. Vít Pučálek</v>
      </c>
      <c r="F21" s="37"/>
      <c r="G21" s="37"/>
      <c r="H21" s="37"/>
      <c r="I21" s="139" t="s">
        <v>28</v>
      </c>
      <c r="J21" s="142" t="str">
        <f>IF('Rekapitulace stavby'!AN17="","",'Rekapitulace stavby'!AN17)</f>
        <v>CZ8208233528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ROUND((SUM(BE120:BE213)),  2)</f>
        <v>0</v>
      </c>
      <c r="G33" s="37"/>
      <c r="H33" s="37"/>
      <c r="I33" s="154">
        <v>0.20999999999999999</v>
      </c>
      <c r="J33" s="153">
        <f>ROUND(((SUM(BE120:BE213))*I33),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ROUND((SUM(BF120:BF213)),  2)</f>
        <v>0</v>
      </c>
      <c r="G34" s="37"/>
      <c r="H34" s="37"/>
      <c r="I34" s="154">
        <v>0.12</v>
      </c>
      <c r="J34" s="153">
        <f>ROUND(((SUM(BF120:BF213))*I34),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ROUND((SUM(BG120:BG213)),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ROUND((SUM(BH120:BH213)),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ROUND((SUM(BI120:BI213)),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 xml:space="preserve"> Morava, oprava hrází Tovačov, Věrovany a oprava hráze Valová, Uhřičice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03 - SO 03 LB Hráz Valová...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31. 7. 2025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Ing. Vít Pučálek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187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4"/>
      <c r="C98" s="235"/>
      <c r="D98" s="236" t="s">
        <v>188</v>
      </c>
      <c r="E98" s="237"/>
      <c r="F98" s="237"/>
      <c r="G98" s="237"/>
      <c r="H98" s="237"/>
      <c r="I98" s="237"/>
      <c r="J98" s="238">
        <f>J122</f>
        <v>0</v>
      </c>
      <c r="K98" s="235"/>
      <c r="L98" s="239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4"/>
      <c r="C99" s="235"/>
      <c r="D99" s="236" t="s">
        <v>189</v>
      </c>
      <c r="E99" s="237"/>
      <c r="F99" s="237"/>
      <c r="G99" s="237"/>
      <c r="H99" s="237"/>
      <c r="I99" s="237"/>
      <c r="J99" s="238">
        <f>J202</f>
        <v>0</v>
      </c>
      <c r="K99" s="235"/>
      <c r="L99" s="239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4"/>
      <c r="C100" s="235"/>
      <c r="D100" s="236" t="s">
        <v>190</v>
      </c>
      <c r="E100" s="237"/>
      <c r="F100" s="237"/>
      <c r="G100" s="237"/>
      <c r="H100" s="237"/>
      <c r="I100" s="237"/>
      <c r="J100" s="238">
        <f>J211</f>
        <v>0</v>
      </c>
      <c r="K100" s="235"/>
      <c r="L100" s="23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112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 xml:space="preserve"> Morava, oprava hrází Tovačov, Věrovany a oprava hráze Valová, Uhřičice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104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03 - SO 03 LB Hráz Valová...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31. 7. 2025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Povodí Moravy, s.p.</v>
      </c>
      <c r="G116" s="39"/>
      <c r="H116" s="39"/>
      <c r="I116" s="31" t="s">
        <v>32</v>
      </c>
      <c r="J116" s="35" t="str">
        <f>E21</f>
        <v>Ing. Vít Pučálek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IF(E18="","",E18)</f>
        <v>Vyplň údaj</v>
      </c>
      <c r="G117" s="39"/>
      <c r="H117" s="39"/>
      <c r="I117" s="31" t="s">
        <v>37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0" customFormat="1" ht="29.28" customHeight="1">
      <c r="A119" s="184"/>
      <c r="B119" s="185"/>
      <c r="C119" s="186" t="s">
        <v>113</v>
      </c>
      <c r="D119" s="187" t="s">
        <v>65</v>
      </c>
      <c r="E119" s="187" t="s">
        <v>61</v>
      </c>
      <c r="F119" s="187" t="s">
        <v>62</v>
      </c>
      <c r="G119" s="187" t="s">
        <v>114</v>
      </c>
      <c r="H119" s="187" t="s">
        <v>115</v>
      </c>
      <c r="I119" s="187" t="s">
        <v>116</v>
      </c>
      <c r="J119" s="188" t="s">
        <v>108</v>
      </c>
      <c r="K119" s="189" t="s">
        <v>117</v>
      </c>
      <c r="L119" s="190"/>
      <c r="M119" s="99" t="s">
        <v>1</v>
      </c>
      <c r="N119" s="100" t="s">
        <v>44</v>
      </c>
      <c r="O119" s="100" t="s">
        <v>118</v>
      </c>
      <c r="P119" s="100" t="s">
        <v>119</v>
      </c>
      <c r="Q119" s="100" t="s">
        <v>120</v>
      </c>
      <c r="R119" s="100" t="s">
        <v>121</v>
      </c>
      <c r="S119" s="100" t="s">
        <v>122</v>
      </c>
      <c r="T119" s="101" t="s">
        <v>123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7"/>
      <c r="B120" s="38"/>
      <c r="C120" s="106" t="s">
        <v>124</v>
      </c>
      <c r="D120" s="39"/>
      <c r="E120" s="39"/>
      <c r="F120" s="39"/>
      <c r="G120" s="39"/>
      <c r="H120" s="39"/>
      <c r="I120" s="39"/>
      <c r="J120" s="191">
        <f>BK120</f>
        <v>0</v>
      </c>
      <c r="K120" s="39"/>
      <c r="L120" s="43"/>
      <c r="M120" s="102"/>
      <c r="N120" s="192"/>
      <c r="O120" s="103"/>
      <c r="P120" s="193">
        <f>P121</f>
        <v>0</v>
      </c>
      <c r="Q120" s="103"/>
      <c r="R120" s="193">
        <f>R121</f>
        <v>0</v>
      </c>
      <c r="S120" s="103"/>
      <c r="T120" s="194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79</v>
      </c>
      <c r="AU120" s="16" t="s">
        <v>110</v>
      </c>
      <c r="BK120" s="195">
        <f>BK121</f>
        <v>0</v>
      </c>
    </row>
    <row r="121" s="11" customFormat="1" ht="25.92" customHeight="1">
      <c r="A121" s="11"/>
      <c r="B121" s="196"/>
      <c r="C121" s="197"/>
      <c r="D121" s="198" t="s">
        <v>79</v>
      </c>
      <c r="E121" s="199" t="s">
        <v>191</v>
      </c>
      <c r="F121" s="199" t="s">
        <v>192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P122+P202+P211</f>
        <v>0</v>
      </c>
      <c r="Q121" s="204"/>
      <c r="R121" s="205">
        <f>R122+R202+R211</f>
        <v>0</v>
      </c>
      <c r="S121" s="204"/>
      <c r="T121" s="206">
        <f>T122+T202+T211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7" t="s">
        <v>88</v>
      </c>
      <c r="AT121" s="208" t="s">
        <v>79</v>
      </c>
      <c r="AU121" s="208" t="s">
        <v>80</v>
      </c>
      <c r="AY121" s="207" t="s">
        <v>128</v>
      </c>
      <c r="BK121" s="209">
        <f>BK122+BK202+BK211</f>
        <v>0</v>
      </c>
    </row>
    <row r="122" s="11" customFormat="1" ht="22.8" customHeight="1">
      <c r="A122" s="11"/>
      <c r="B122" s="196"/>
      <c r="C122" s="197"/>
      <c r="D122" s="198" t="s">
        <v>79</v>
      </c>
      <c r="E122" s="240" t="s">
        <v>88</v>
      </c>
      <c r="F122" s="240" t="s">
        <v>193</v>
      </c>
      <c r="G122" s="197"/>
      <c r="H122" s="197"/>
      <c r="I122" s="200"/>
      <c r="J122" s="241">
        <f>BK122</f>
        <v>0</v>
      </c>
      <c r="K122" s="197"/>
      <c r="L122" s="202"/>
      <c r="M122" s="203"/>
      <c r="N122" s="204"/>
      <c r="O122" s="204"/>
      <c r="P122" s="205">
        <f>SUM(P123:P201)</f>
        <v>0</v>
      </c>
      <c r="Q122" s="204"/>
      <c r="R122" s="205">
        <f>SUM(R123:R201)</f>
        <v>0</v>
      </c>
      <c r="S122" s="204"/>
      <c r="T122" s="206">
        <f>SUM(T123:T201)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88</v>
      </c>
      <c r="AT122" s="208" t="s">
        <v>79</v>
      </c>
      <c r="AU122" s="208" t="s">
        <v>88</v>
      </c>
      <c r="AY122" s="207" t="s">
        <v>128</v>
      </c>
      <c r="BK122" s="209">
        <f>SUM(BK123:BK201)</f>
        <v>0</v>
      </c>
    </row>
    <row r="123" s="2" customFormat="1" ht="16.5" customHeight="1">
      <c r="A123" s="37"/>
      <c r="B123" s="38"/>
      <c r="C123" s="210" t="s">
        <v>88</v>
      </c>
      <c r="D123" s="210" t="s">
        <v>129</v>
      </c>
      <c r="E123" s="211" t="s">
        <v>281</v>
      </c>
      <c r="F123" s="212" t="s">
        <v>282</v>
      </c>
      <c r="G123" s="213" t="s">
        <v>283</v>
      </c>
      <c r="H123" s="214">
        <v>11</v>
      </c>
      <c r="I123" s="215"/>
      <c r="J123" s="216">
        <f>ROUND(I123*H123,2)</f>
        <v>0</v>
      </c>
      <c r="K123" s="217"/>
      <c r="L123" s="43"/>
      <c r="M123" s="218" t="s">
        <v>1</v>
      </c>
      <c r="N123" s="219" t="s">
        <v>45</v>
      </c>
      <c r="O123" s="90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133</v>
      </c>
      <c r="AT123" s="222" t="s">
        <v>129</v>
      </c>
      <c r="AU123" s="222" t="s">
        <v>90</v>
      </c>
      <c r="AY123" s="16" t="s">
        <v>128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88</v>
      </c>
      <c r="BK123" s="223">
        <f>ROUND(I123*H123,2)</f>
        <v>0</v>
      </c>
      <c r="BL123" s="16" t="s">
        <v>133</v>
      </c>
      <c r="BM123" s="222" t="s">
        <v>90</v>
      </c>
    </row>
    <row r="124" s="2" customFormat="1">
      <c r="A124" s="37"/>
      <c r="B124" s="38"/>
      <c r="C124" s="39"/>
      <c r="D124" s="224" t="s">
        <v>134</v>
      </c>
      <c r="E124" s="39"/>
      <c r="F124" s="225" t="s">
        <v>284</v>
      </c>
      <c r="G124" s="39"/>
      <c r="H124" s="39"/>
      <c r="I124" s="226"/>
      <c r="J124" s="39"/>
      <c r="K124" s="39"/>
      <c r="L124" s="43"/>
      <c r="M124" s="227"/>
      <c r="N124" s="228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134</v>
      </c>
      <c r="AU124" s="16" t="s">
        <v>90</v>
      </c>
    </row>
    <row r="125" s="13" customFormat="1">
      <c r="A125" s="13"/>
      <c r="B125" s="242"/>
      <c r="C125" s="243"/>
      <c r="D125" s="224" t="s">
        <v>198</v>
      </c>
      <c r="E125" s="244" t="s">
        <v>1</v>
      </c>
      <c r="F125" s="245" t="s">
        <v>285</v>
      </c>
      <c r="G125" s="243"/>
      <c r="H125" s="246">
        <v>11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2" t="s">
        <v>198</v>
      </c>
      <c r="AU125" s="252" t="s">
        <v>90</v>
      </c>
      <c r="AV125" s="13" t="s">
        <v>90</v>
      </c>
      <c r="AW125" s="13" t="s">
        <v>36</v>
      </c>
      <c r="AX125" s="13" t="s">
        <v>80</v>
      </c>
      <c r="AY125" s="252" t="s">
        <v>128</v>
      </c>
    </row>
    <row r="126" s="14" customFormat="1">
      <c r="A126" s="14"/>
      <c r="B126" s="253"/>
      <c r="C126" s="254"/>
      <c r="D126" s="224" t="s">
        <v>198</v>
      </c>
      <c r="E126" s="255" t="s">
        <v>1</v>
      </c>
      <c r="F126" s="256" t="s">
        <v>200</v>
      </c>
      <c r="G126" s="254"/>
      <c r="H126" s="257">
        <v>11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3" t="s">
        <v>198</v>
      </c>
      <c r="AU126" s="263" t="s">
        <v>90</v>
      </c>
      <c r="AV126" s="14" t="s">
        <v>133</v>
      </c>
      <c r="AW126" s="14" t="s">
        <v>36</v>
      </c>
      <c r="AX126" s="14" t="s">
        <v>88</v>
      </c>
      <c r="AY126" s="263" t="s">
        <v>128</v>
      </c>
    </row>
    <row r="127" s="2" customFormat="1" ht="16.5" customHeight="1">
      <c r="A127" s="37"/>
      <c r="B127" s="38"/>
      <c r="C127" s="210" t="s">
        <v>90</v>
      </c>
      <c r="D127" s="210" t="s">
        <v>129</v>
      </c>
      <c r="E127" s="211" t="s">
        <v>286</v>
      </c>
      <c r="F127" s="212" t="s">
        <v>287</v>
      </c>
      <c r="G127" s="213" t="s">
        <v>283</v>
      </c>
      <c r="H127" s="214">
        <v>16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45</v>
      </c>
      <c r="O127" s="90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133</v>
      </c>
      <c r="AT127" s="222" t="s">
        <v>129</v>
      </c>
      <c r="AU127" s="222" t="s">
        <v>90</v>
      </c>
      <c r="AY127" s="16" t="s">
        <v>128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88</v>
      </c>
      <c r="BK127" s="223">
        <f>ROUND(I127*H127,2)</f>
        <v>0</v>
      </c>
      <c r="BL127" s="16" t="s">
        <v>133</v>
      </c>
      <c r="BM127" s="222" t="s">
        <v>133</v>
      </c>
    </row>
    <row r="128" s="2" customFormat="1">
      <c r="A128" s="37"/>
      <c r="B128" s="38"/>
      <c r="C128" s="39"/>
      <c r="D128" s="224" t="s">
        <v>134</v>
      </c>
      <c r="E128" s="39"/>
      <c r="F128" s="225" t="s">
        <v>288</v>
      </c>
      <c r="G128" s="39"/>
      <c r="H128" s="39"/>
      <c r="I128" s="226"/>
      <c r="J128" s="39"/>
      <c r="K128" s="39"/>
      <c r="L128" s="43"/>
      <c r="M128" s="227"/>
      <c r="N128" s="228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134</v>
      </c>
      <c r="AU128" s="16" t="s">
        <v>90</v>
      </c>
    </row>
    <row r="129" s="13" customFormat="1">
      <c r="A129" s="13"/>
      <c r="B129" s="242"/>
      <c r="C129" s="243"/>
      <c r="D129" s="224" t="s">
        <v>198</v>
      </c>
      <c r="E129" s="244" t="s">
        <v>1</v>
      </c>
      <c r="F129" s="245" t="s">
        <v>289</v>
      </c>
      <c r="G129" s="243"/>
      <c r="H129" s="246">
        <v>16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2" t="s">
        <v>198</v>
      </c>
      <c r="AU129" s="252" t="s">
        <v>90</v>
      </c>
      <c r="AV129" s="13" t="s">
        <v>90</v>
      </c>
      <c r="AW129" s="13" t="s">
        <v>36</v>
      </c>
      <c r="AX129" s="13" t="s">
        <v>80</v>
      </c>
      <c r="AY129" s="252" t="s">
        <v>128</v>
      </c>
    </row>
    <row r="130" s="14" customFormat="1">
      <c r="A130" s="14"/>
      <c r="B130" s="253"/>
      <c r="C130" s="254"/>
      <c r="D130" s="224" t="s">
        <v>198</v>
      </c>
      <c r="E130" s="255" t="s">
        <v>1</v>
      </c>
      <c r="F130" s="256" t="s">
        <v>200</v>
      </c>
      <c r="G130" s="254"/>
      <c r="H130" s="257">
        <v>16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3" t="s">
        <v>198</v>
      </c>
      <c r="AU130" s="263" t="s">
        <v>90</v>
      </c>
      <c r="AV130" s="14" t="s">
        <v>133</v>
      </c>
      <c r="AW130" s="14" t="s">
        <v>36</v>
      </c>
      <c r="AX130" s="14" t="s">
        <v>88</v>
      </c>
      <c r="AY130" s="263" t="s">
        <v>128</v>
      </c>
    </row>
    <row r="131" s="2" customFormat="1" ht="16.5" customHeight="1">
      <c r="A131" s="37"/>
      <c r="B131" s="38"/>
      <c r="C131" s="210" t="s">
        <v>140</v>
      </c>
      <c r="D131" s="210" t="s">
        <v>129</v>
      </c>
      <c r="E131" s="211" t="s">
        <v>290</v>
      </c>
      <c r="F131" s="212" t="s">
        <v>291</v>
      </c>
      <c r="G131" s="213" t="s">
        <v>283</v>
      </c>
      <c r="H131" s="214">
        <v>7</v>
      </c>
      <c r="I131" s="215"/>
      <c r="J131" s="216">
        <f>ROUND(I131*H131,2)</f>
        <v>0</v>
      </c>
      <c r="K131" s="217"/>
      <c r="L131" s="43"/>
      <c r="M131" s="218" t="s">
        <v>1</v>
      </c>
      <c r="N131" s="219" t="s">
        <v>45</v>
      </c>
      <c r="O131" s="90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133</v>
      </c>
      <c r="AT131" s="222" t="s">
        <v>129</v>
      </c>
      <c r="AU131" s="222" t="s">
        <v>90</v>
      </c>
      <c r="AY131" s="16" t="s">
        <v>128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88</v>
      </c>
      <c r="BK131" s="223">
        <f>ROUND(I131*H131,2)</f>
        <v>0</v>
      </c>
      <c r="BL131" s="16" t="s">
        <v>133</v>
      </c>
      <c r="BM131" s="222" t="s">
        <v>143</v>
      </c>
    </row>
    <row r="132" s="2" customFormat="1">
      <c r="A132" s="37"/>
      <c r="B132" s="38"/>
      <c r="C132" s="39"/>
      <c r="D132" s="224" t="s">
        <v>134</v>
      </c>
      <c r="E132" s="39"/>
      <c r="F132" s="225" t="s">
        <v>292</v>
      </c>
      <c r="G132" s="39"/>
      <c r="H132" s="39"/>
      <c r="I132" s="226"/>
      <c r="J132" s="39"/>
      <c r="K132" s="39"/>
      <c r="L132" s="43"/>
      <c r="M132" s="227"/>
      <c r="N132" s="228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134</v>
      </c>
      <c r="AU132" s="16" t="s">
        <v>90</v>
      </c>
    </row>
    <row r="133" s="13" customFormat="1">
      <c r="A133" s="13"/>
      <c r="B133" s="242"/>
      <c r="C133" s="243"/>
      <c r="D133" s="224" t="s">
        <v>198</v>
      </c>
      <c r="E133" s="244" t="s">
        <v>1</v>
      </c>
      <c r="F133" s="245" t="s">
        <v>293</v>
      </c>
      <c r="G133" s="243"/>
      <c r="H133" s="246">
        <v>7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198</v>
      </c>
      <c r="AU133" s="252" t="s">
        <v>90</v>
      </c>
      <c r="AV133" s="13" t="s">
        <v>90</v>
      </c>
      <c r="AW133" s="13" t="s">
        <v>36</v>
      </c>
      <c r="AX133" s="13" t="s">
        <v>80</v>
      </c>
      <c r="AY133" s="252" t="s">
        <v>128</v>
      </c>
    </row>
    <row r="134" s="14" customFormat="1">
      <c r="A134" s="14"/>
      <c r="B134" s="253"/>
      <c r="C134" s="254"/>
      <c r="D134" s="224" t="s">
        <v>198</v>
      </c>
      <c r="E134" s="255" t="s">
        <v>1</v>
      </c>
      <c r="F134" s="256" t="s">
        <v>200</v>
      </c>
      <c r="G134" s="254"/>
      <c r="H134" s="257">
        <v>7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3" t="s">
        <v>198</v>
      </c>
      <c r="AU134" s="263" t="s">
        <v>90</v>
      </c>
      <c r="AV134" s="14" t="s">
        <v>133</v>
      </c>
      <c r="AW134" s="14" t="s">
        <v>36</v>
      </c>
      <c r="AX134" s="14" t="s">
        <v>88</v>
      </c>
      <c r="AY134" s="263" t="s">
        <v>128</v>
      </c>
    </row>
    <row r="135" s="2" customFormat="1" ht="16.5" customHeight="1">
      <c r="A135" s="37"/>
      <c r="B135" s="38"/>
      <c r="C135" s="210" t="s">
        <v>133</v>
      </c>
      <c r="D135" s="210" t="s">
        <v>129</v>
      </c>
      <c r="E135" s="211" t="s">
        <v>294</v>
      </c>
      <c r="F135" s="212" t="s">
        <v>295</v>
      </c>
      <c r="G135" s="213" t="s">
        <v>283</v>
      </c>
      <c r="H135" s="214">
        <v>5</v>
      </c>
      <c r="I135" s="215"/>
      <c r="J135" s="216">
        <f>ROUND(I135*H135,2)</f>
        <v>0</v>
      </c>
      <c r="K135" s="217"/>
      <c r="L135" s="43"/>
      <c r="M135" s="218" t="s">
        <v>1</v>
      </c>
      <c r="N135" s="219" t="s">
        <v>45</v>
      </c>
      <c r="O135" s="90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133</v>
      </c>
      <c r="AT135" s="222" t="s">
        <v>129</v>
      </c>
      <c r="AU135" s="222" t="s">
        <v>90</v>
      </c>
      <c r="AY135" s="16" t="s">
        <v>128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88</v>
      </c>
      <c r="BK135" s="223">
        <f>ROUND(I135*H135,2)</f>
        <v>0</v>
      </c>
      <c r="BL135" s="16" t="s">
        <v>133</v>
      </c>
      <c r="BM135" s="222" t="s">
        <v>147</v>
      </c>
    </row>
    <row r="136" s="2" customFormat="1">
      <c r="A136" s="37"/>
      <c r="B136" s="38"/>
      <c r="C136" s="39"/>
      <c r="D136" s="224" t="s">
        <v>134</v>
      </c>
      <c r="E136" s="39"/>
      <c r="F136" s="225" t="s">
        <v>296</v>
      </c>
      <c r="G136" s="39"/>
      <c r="H136" s="39"/>
      <c r="I136" s="226"/>
      <c r="J136" s="39"/>
      <c r="K136" s="39"/>
      <c r="L136" s="43"/>
      <c r="M136" s="227"/>
      <c r="N136" s="228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134</v>
      </c>
      <c r="AU136" s="16" t="s">
        <v>90</v>
      </c>
    </row>
    <row r="137" s="13" customFormat="1">
      <c r="A137" s="13"/>
      <c r="B137" s="242"/>
      <c r="C137" s="243"/>
      <c r="D137" s="224" t="s">
        <v>198</v>
      </c>
      <c r="E137" s="244" t="s">
        <v>1</v>
      </c>
      <c r="F137" s="245" t="s">
        <v>297</v>
      </c>
      <c r="G137" s="243"/>
      <c r="H137" s="246">
        <v>5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198</v>
      </c>
      <c r="AU137" s="252" t="s">
        <v>90</v>
      </c>
      <c r="AV137" s="13" t="s">
        <v>90</v>
      </c>
      <c r="AW137" s="13" t="s">
        <v>36</v>
      </c>
      <c r="AX137" s="13" t="s">
        <v>80</v>
      </c>
      <c r="AY137" s="252" t="s">
        <v>128</v>
      </c>
    </row>
    <row r="138" s="14" customFormat="1">
      <c r="A138" s="14"/>
      <c r="B138" s="253"/>
      <c r="C138" s="254"/>
      <c r="D138" s="224" t="s">
        <v>198</v>
      </c>
      <c r="E138" s="255" t="s">
        <v>1</v>
      </c>
      <c r="F138" s="256" t="s">
        <v>200</v>
      </c>
      <c r="G138" s="254"/>
      <c r="H138" s="257">
        <v>5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198</v>
      </c>
      <c r="AU138" s="263" t="s">
        <v>90</v>
      </c>
      <c r="AV138" s="14" t="s">
        <v>133</v>
      </c>
      <c r="AW138" s="14" t="s">
        <v>36</v>
      </c>
      <c r="AX138" s="14" t="s">
        <v>88</v>
      </c>
      <c r="AY138" s="263" t="s">
        <v>128</v>
      </c>
    </row>
    <row r="139" s="2" customFormat="1" ht="16.5" customHeight="1">
      <c r="A139" s="37"/>
      <c r="B139" s="38"/>
      <c r="C139" s="210" t="s">
        <v>127</v>
      </c>
      <c r="D139" s="210" t="s">
        <v>129</v>
      </c>
      <c r="E139" s="211" t="s">
        <v>298</v>
      </c>
      <c r="F139" s="212" t="s">
        <v>299</v>
      </c>
      <c r="G139" s="213" t="s">
        <v>283</v>
      </c>
      <c r="H139" s="214">
        <v>2</v>
      </c>
      <c r="I139" s="215"/>
      <c r="J139" s="216">
        <f>ROUND(I139*H139,2)</f>
        <v>0</v>
      </c>
      <c r="K139" s="217"/>
      <c r="L139" s="43"/>
      <c r="M139" s="218" t="s">
        <v>1</v>
      </c>
      <c r="N139" s="219" t="s">
        <v>45</v>
      </c>
      <c r="O139" s="90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133</v>
      </c>
      <c r="AT139" s="222" t="s">
        <v>129</v>
      </c>
      <c r="AU139" s="222" t="s">
        <v>90</v>
      </c>
      <c r="AY139" s="16" t="s">
        <v>128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88</v>
      </c>
      <c r="BK139" s="223">
        <f>ROUND(I139*H139,2)</f>
        <v>0</v>
      </c>
      <c r="BL139" s="16" t="s">
        <v>133</v>
      </c>
      <c r="BM139" s="222" t="s">
        <v>151</v>
      </c>
    </row>
    <row r="140" s="2" customFormat="1">
      <c r="A140" s="37"/>
      <c r="B140" s="38"/>
      <c r="C140" s="39"/>
      <c r="D140" s="224" t="s">
        <v>134</v>
      </c>
      <c r="E140" s="39"/>
      <c r="F140" s="225" t="s">
        <v>300</v>
      </c>
      <c r="G140" s="39"/>
      <c r="H140" s="39"/>
      <c r="I140" s="226"/>
      <c r="J140" s="39"/>
      <c r="K140" s="39"/>
      <c r="L140" s="43"/>
      <c r="M140" s="227"/>
      <c r="N140" s="228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134</v>
      </c>
      <c r="AU140" s="16" t="s">
        <v>90</v>
      </c>
    </row>
    <row r="141" s="13" customFormat="1">
      <c r="A141" s="13"/>
      <c r="B141" s="242"/>
      <c r="C141" s="243"/>
      <c r="D141" s="224" t="s">
        <v>198</v>
      </c>
      <c r="E141" s="244" t="s">
        <v>1</v>
      </c>
      <c r="F141" s="245" t="s">
        <v>301</v>
      </c>
      <c r="G141" s="243"/>
      <c r="H141" s="246">
        <v>2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198</v>
      </c>
      <c r="AU141" s="252" t="s">
        <v>90</v>
      </c>
      <c r="AV141" s="13" t="s">
        <v>90</v>
      </c>
      <c r="AW141" s="13" t="s">
        <v>36</v>
      </c>
      <c r="AX141" s="13" t="s">
        <v>80</v>
      </c>
      <c r="AY141" s="252" t="s">
        <v>128</v>
      </c>
    </row>
    <row r="142" s="14" customFormat="1">
      <c r="A142" s="14"/>
      <c r="B142" s="253"/>
      <c r="C142" s="254"/>
      <c r="D142" s="224" t="s">
        <v>198</v>
      </c>
      <c r="E142" s="255" t="s">
        <v>1</v>
      </c>
      <c r="F142" s="256" t="s">
        <v>200</v>
      </c>
      <c r="G142" s="254"/>
      <c r="H142" s="257">
        <v>2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198</v>
      </c>
      <c r="AU142" s="263" t="s">
        <v>90</v>
      </c>
      <c r="AV142" s="14" t="s">
        <v>133</v>
      </c>
      <c r="AW142" s="14" t="s">
        <v>36</v>
      </c>
      <c r="AX142" s="14" t="s">
        <v>88</v>
      </c>
      <c r="AY142" s="263" t="s">
        <v>128</v>
      </c>
    </row>
    <row r="143" s="2" customFormat="1" ht="16.5" customHeight="1">
      <c r="A143" s="37"/>
      <c r="B143" s="38"/>
      <c r="C143" s="210" t="s">
        <v>143</v>
      </c>
      <c r="D143" s="210" t="s">
        <v>129</v>
      </c>
      <c r="E143" s="211" t="s">
        <v>302</v>
      </c>
      <c r="F143" s="212" t="s">
        <v>303</v>
      </c>
      <c r="G143" s="213" t="s">
        <v>283</v>
      </c>
      <c r="H143" s="214">
        <v>6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45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133</v>
      </c>
      <c r="AT143" s="222" t="s">
        <v>129</v>
      </c>
      <c r="AU143" s="222" t="s">
        <v>90</v>
      </c>
      <c r="AY143" s="16" t="s">
        <v>128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88</v>
      </c>
      <c r="BK143" s="223">
        <f>ROUND(I143*H143,2)</f>
        <v>0</v>
      </c>
      <c r="BL143" s="16" t="s">
        <v>133</v>
      </c>
      <c r="BM143" s="222" t="s">
        <v>8</v>
      </c>
    </row>
    <row r="144" s="2" customFormat="1">
      <c r="A144" s="37"/>
      <c r="B144" s="38"/>
      <c r="C144" s="39"/>
      <c r="D144" s="224" t="s">
        <v>134</v>
      </c>
      <c r="E144" s="39"/>
      <c r="F144" s="225" t="s">
        <v>304</v>
      </c>
      <c r="G144" s="39"/>
      <c r="H144" s="39"/>
      <c r="I144" s="226"/>
      <c r="J144" s="39"/>
      <c r="K144" s="39"/>
      <c r="L144" s="43"/>
      <c r="M144" s="227"/>
      <c r="N144" s="228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134</v>
      </c>
      <c r="AU144" s="16" t="s">
        <v>90</v>
      </c>
    </row>
    <row r="145" s="13" customFormat="1">
      <c r="A145" s="13"/>
      <c r="B145" s="242"/>
      <c r="C145" s="243"/>
      <c r="D145" s="224" t="s">
        <v>198</v>
      </c>
      <c r="E145" s="244" t="s">
        <v>1</v>
      </c>
      <c r="F145" s="245" t="s">
        <v>305</v>
      </c>
      <c r="G145" s="243"/>
      <c r="H145" s="246">
        <v>6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198</v>
      </c>
      <c r="AU145" s="252" t="s">
        <v>90</v>
      </c>
      <c r="AV145" s="13" t="s">
        <v>90</v>
      </c>
      <c r="AW145" s="13" t="s">
        <v>36</v>
      </c>
      <c r="AX145" s="13" t="s">
        <v>80</v>
      </c>
      <c r="AY145" s="252" t="s">
        <v>128</v>
      </c>
    </row>
    <row r="146" s="14" customFormat="1">
      <c r="A146" s="14"/>
      <c r="B146" s="253"/>
      <c r="C146" s="254"/>
      <c r="D146" s="224" t="s">
        <v>198</v>
      </c>
      <c r="E146" s="255" t="s">
        <v>1</v>
      </c>
      <c r="F146" s="256" t="s">
        <v>200</v>
      </c>
      <c r="G146" s="254"/>
      <c r="H146" s="257">
        <v>6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198</v>
      </c>
      <c r="AU146" s="263" t="s">
        <v>90</v>
      </c>
      <c r="AV146" s="14" t="s">
        <v>133</v>
      </c>
      <c r="AW146" s="14" t="s">
        <v>36</v>
      </c>
      <c r="AX146" s="14" t="s">
        <v>88</v>
      </c>
      <c r="AY146" s="263" t="s">
        <v>128</v>
      </c>
    </row>
    <row r="147" s="2" customFormat="1" ht="16.5" customHeight="1">
      <c r="A147" s="37"/>
      <c r="B147" s="38"/>
      <c r="C147" s="210" t="s">
        <v>156</v>
      </c>
      <c r="D147" s="210" t="s">
        <v>129</v>
      </c>
      <c r="E147" s="211" t="s">
        <v>306</v>
      </c>
      <c r="F147" s="212" t="s">
        <v>307</v>
      </c>
      <c r="G147" s="213" t="s">
        <v>283</v>
      </c>
      <c r="H147" s="214">
        <v>3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45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133</v>
      </c>
      <c r="AT147" s="222" t="s">
        <v>129</v>
      </c>
      <c r="AU147" s="222" t="s">
        <v>90</v>
      </c>
      <c r="AY147" s="16" t="s">
        <v>128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88</v>
      </c>
      <c r="BK147" s="223">
        <f>ROUND(I147*H147,2)</f>
        <v>0</v>
      </c>
      <c r="BL147" s="16" t="s">
        <v>133</v>
      </c>
      <c r="BM147" s="222" t="s">
        <v>159</v>
      </c>
    </row>
    <row r="148" s="2" customFormat="1">
      <c r="A148" s="37"/>
      <c r="B148" s="38"/>
      <c r="C148" s="39"/>
      <c r="D148" s="224" t="s">
        <v>134</v>
      </c>
      <c r="E148" s="39"/>
      <c r="F148" s="225" t="s">
        <v>308</v>
      </c>
      <c r="G148" s="39"/>
      <c r="H148" s="39"/>
      <c r="I148" s="226"/>
      <c r="J148" s="39"/>
      <c r="K148" s="39"/>
      <c r="L148" s="43"/>
      <c r="M148" s="227"/>
      <c r="N148" s="228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134</v>
      </c>
      <c r="AU148" s="16" t="s">
        <v>90</v>
      </c>
    </row>
    <row r="149" s="13" customFormat="1">
      <c r="A149" s="13"/>
      <c r="B149" s="242"/>
      <c r="C149" s="243"/>
      <c r="D149" s="224" t="s">
        <v>198</v>
      </c>
      <c r="E149" s="244" t="s">
        <v>1</v>
      </c>
      <c r="F149" s="245" t="s">
        <v>309</v>
      </c>
      <c r="G149" s="243"/>
      <c r="H149" s="246">
        <v>3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2" t="s">
        <v>198</v>
      </c>
      <c r="AU149" s="252" t="s">
        <v>90</v>
      </c>
      <c r="AV149" s="13" t="s">
        <v>90</v>
      </c>
      <c r="AW149" s="13" t="s">
        <v>36</v>
      </c>
      <c r="AX149" s="13" t="s">
        <v>80</v>
      </c>
      <c r="AY149" s="252" t="s">
        <v>128</v>
      </c>
    </row>
    <row r="150" s="14" customFormat="1">
      <c r="A150" s="14"/>
      <c r="B150" s="253"/>
      <c r="C150" s="254"/>
      <c r="D150" s="224" t="s">
        <v>198</v>
      </c>
      <c r="E150" s="255" t="s">
        <v>1</v>
      </c>
      <c r="F150" s="256" t="s">
        <v>200</v>
      </c>
      <c r="G150" s="254"/>
      <c r="H150" s="257">
        <v>3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3" t="s">
        <v>198</v>
      </c>
      <c r="AU150" s="263" t="s">
        <v>90</v>
      </c>
      <c r="AV150" s="14" t="s">
        <v>133</v>
      </c>
      <c r="AW150" s="14" t="s">
        <v>36</v>
      </c>
      <c r="AX150" s="14" t="s">
        <v>88</v>
      </c>
      <c r="AY150" s="263" t="s">
        <v>128</v>
      </c>
    </row>
    <row r="151" s="2" customFormat="1" ht="16.5" customHeight="1">
      <c r="A151" s="37"/>
      <c r="B151" s="38"/>
      <c r="C151" s="210" t="s">
        <v>147</v>
      </c>
      <c r="D151" s="210" t="s">
        <v>129</v>
      </c>
      <c r="E151" s="211" t="s">
        <v>194</v>
      </c>
      <c r="F151" s="212" t="s">
        <v>195</v>
      </c>
      <c r="G151" s="213" t="s">
        <v>196</v>
      </c>
      <c r="H151" s="214">
        <v>5250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45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133</v>
      </c>
      <c r="AT151" s="222" t="s">
        <v>129</v>
      </c>
      <c r="AU151" s="222" t="s">
        <v>90</v>
      </c>
      <c r="AY151" s="16" t="s">
        <v>128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88</v>
      </c>
      <c r="BK151" s="223">
        <f>ROUND(I151*H151,2)</f>
        <v>0</v>
      </c>
      <c r="BL151" s="16" t="s">
        <v>133</v>
      </c>
      <c r="BM151" s="222" t="s">
        <v>163</v>
      </c>
    </row>
    <row r="152" s="2" customFormat="1">
      <c r="A152" s="37"/>
      <c r="B152" s="38"/>
      <c r="C152" s="39"/>
      <c r="D152" s="224" t="s">
        <v>134</v>
      </c>
      <c r="E152" s="39"/>
      <c r="F152" s="225" t="s">
        <v>197</v>
      </c>
      <c r="G152" s="39"/>
      <c r="H152" s="39"/>
      <c r="I152" s="226"/>
      <c r="J152" s="39"/>
      <c r="K152" s="39"/>
      <c r="L152" s="43"/>
      <c r="M152" s="227"/>
      <c r="N152" s="22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134</v>
      </c>
      <c r="AU152" s="16" t="s">
        <v>90</v>
      </c>
    </row>
    <row r="153" s="13" customFormat="1">
      <c r="A153" s="13"/>
      <c r="B153" s="242"/>
      <c r="C153" s="243"/>
      <c r="D153" s="224" t="s">
        <v>198</v>
      </c>
      <c r="E153" s="244" t="s">
        <v>1</v>
      </c>
      <c r="F153" s="245" t="s">
        <v>310</v>
      </c>
      <c r="G153" s="243"/>
      <c r="H153" s="246">
        <v>5250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198</v>
      </c>
      <c r="AU153" s="252" t="s">
        <v>90</v>
      </c>
      <c r="AV153" s="13" t="s">
        <v>90</v>
      </c>
      <c r="AW153" s="13" t="s">
        <v>36</v>
      </c>
      <c r="AX153" s="13" t="s">
        <v>80</v>
      </c>
      <c r="AY153" s="252" t="s">
        <v>128</v>
      </c>
    </row>
    <row r="154" s="14" customFormat="1">
      <c r="A154" s="14"/>
      <c r="B154" s="253"/>
      <c r="C154" s="254"/>
      <c r="D154" s="224" t="s">
        <v>198</v>
      </c>
      <c r="E154" s="255" t="s">
        <v>1</v>
      </c>
      <c r="F154" s="256" t="s">
        <v>200</v>
      </c>
      <c r="G154" s="254"/>
      <c r="H154" s="257">
        <v>5250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198</v>
      </c>
      <c r="AU154" s="263" t="s">
        <v>90</v>
      </c>
      <c r="AV154" s="14" t="s">
        <v>133</v>
      </c>
      <c r="AW154" s="14" t="s">
        <v>36</v>
      </c>
      <c r="AX154" s="14" t="s">
        <v>88</v>
      </c>
      <c r="AY154" s="263" t="s">
        <v>128</v>
      </c>
    </row>
    <row r="155" s="2" customFormat="1" ht="21.75" customHeight="1">
      <c r="A155" s="37"/>
      <c r="B155" s="38"/>
      <c r="C155" s="210" t="s">
        <v>164</v>
      </c>
      <c r="D155" s="210" t="s">
        <v>129</v>
      </c>
      <c r="E155" s="211" t="s">
        <v>201</v>
      </c>
      <c r="F155" s="212" t="s">
        <v>202</v>
      </c>
      <c r="G155" s="213" t="s">
        <v>203</v>
      </c>
      <c r="H155" s="214">
        <v>1050</v>
      </c>
      <c r="I155" s="215"/>
      <c r="J155" s="216">
        <f>ROUND(I155*H155,2)</f>
        <v>0</v>
      </c>
      <c r="K155" s="217"/>
      <c r="L155" s="43"/>
      <c r="M155" s="218" t="s">
        <v>1</v>
      </c>
      <c r="N155" s="219" t="s">
        <v>45</v>
      </c>
      <c r="O155" s="90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133</v>
      </c>
      <c r="AT155" s="222" t="s">
        <v>129</v>
      </c>
      <c r="AU155" s="222" t="s">
        <v>90</v>
      </c>
      <c r="AY155" s="16" t="s">
        <v>128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88</v>
      </c>
      <c r="BK155" s="223">
        <f>ROUND(I155*H155,2)</f>
        <v>0</v>
      </c>
      <c r="BL155" s="16" t="s">
        <v>133</v>
      </c>
      <c r="BM155" s="222" t="s">
        <v>167</v>
      </c>
    </row>
    <row r="156" s="2" customFormat="1">
      <c r="A156" s="37"/>
      <c r="B156" s="38"/>
      <c r="C156" s="39"/>
      <c r="D156" s="224" t="s">
        <v>134</v>
      </c>
      <c r="E156" s="39"/>
      <c r="F156" s="225" t="s">
        <v>204</v>
      </c>
      <c r="G156" s="39"/>
      <c r="H156" s="39"/>
      <c r="I156" s="226"/>
      <c r="J156" s="39"/>
      <c r="K156" s="39"/>
      <c r="L156" s="43"/>
      <c r="M156" s="227"/>
      <c r="N156" s="228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134</v>
      </c>
      <c r="AU156" s="16" t="s">
        <v>90</v>
      </c>
    </row>
    <row r="157" s="13" customFormat="1">
      <c r="A157" s="13"/>
      <c r="B157" s="242"/>
      <c r="C157" s="243"/>
      <c r="D157" s="224" t="s">
        <v>198</v>
      </c>
      <c r="E157" s="244" t="s">
        <v>1</v>
      </c>
      <c r="F157" s="245" t="s">
        <v>311</v>
      </c>
      <c r="G157" s="243"/>
      <c r="H157" s="246">
        <v>525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198</v>
      </c>
      <c r="AU157" s="252" t="s">
        <v>90</v>
      </c>
      <c r="AV157" s="13" t="s">
        <v>90</v>
      </c>
      <c r="AW157" s="13" t="s">
        <v>36</v>
      </c>
      <c r="AX157" s="13" t="s">
        <v>80</v>
      </c>
      <c r="AY157" s="252" t="s">
        <v>128</v>
      </c>
    </row>
    <row r="158" s="13" customFormat="1">
      <c r="A158" s="13"/>
      <c r="B158" s="242"/>
      <c r="C158" s="243"/>
      <c r="D158" s="224" t="s">
        <v>198</v>
      </c>
      <c r="E158" s="244" t="s">
        <v>1</v>
      </c>
      <c r="F158" s="245" t="s">
        <v>312</v>
      </c>
      <c r="G158" s="243"/>
      <c r="H158" s="246">
        <v>525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198</v>
      </c>
      <c r="AU158" s="252" t="s">
        <v>90</v>
      </c>
      <c r="AV158" s="13" t="s">
        <v>90</v>
      </c>
      <c r="AW158" s="13" t="s">
        <v>36</v>
      </c>
      <c r="AX158" s="13" t="s">
        <v>80</v>
      </c>
      <c r="AY158" s="252" t="s">
        <v>128</v>
      </c>
    </row>
    <row r="159" s="14" customFormat="1">
      <c r="A159" s="14"/>
      <c r="B159" s="253"/>
      <c r="C159" s="254"/>
      <c r="D159" s="224" t="s">
        <v>198</v>
      </c>
      <c r="E159" s="255" t="s">
        <v>1</v>
      </c>
      <c r="F159" s="256" t="s">
        <v>200</v>
      </c>
      <c r="G159" s="254"/>
      <c r="H159" s="257">
        <v>1050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198</v>
      </c>
      <c r="AU159" s="263" t="s">
        <v>90</v>
      </c>
      <c r="AV159" s="14" t="s">
        <v>133</v>
      </c>
      <c r="AW159" s="14" t="s">
        <v>36</v>
      </c>
      <c r="AX159" s="14" t="s">
        <v>88</v>
      </c>
      <c r="AY159" s="263" t="s">
        <v>128</v>
      </c>
    </row>
    <row r="160" s="2" customFormat="1" ht="16.5" customHeight="1">
      <c r="A160" s="37"/>
      <c r="B160" s="38"/>
      <c r="C160" s="210" t="s">
        <v>151</v>
      </c>
      <c r="D160" s="210" t="s">
        <v>129</v>
      </c>
      <c r="E160" s="211" t="s">
        <v>207</v>
      </c>
      <c r="F160" s="212" t="s">
        <v>208</v>
      </c>
      <c r="G160" s="213" t="s">
        <v>203</v>
      </c>
      <c r="H160" s="214">
        <v>525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45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133</v>
      </c>
      <c r="AT160" s="222" t="s">
        <v>129</v>
      </c>
      <c r="AU160" s="222" t="s">
        <v>90</v>
      </c>
      <c r="AY160" s="16" t="s">
        <v>128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88</v>
      </c>
      <c r="BK160" s="223">
        <f>ROUND(I160*H160,2)</f>
        <v>0</v>
      </c>
      <c r="BL160" s="16" t="s">
        <v>133</v>
      </c>
      <c r="BM160" s="222" t="s">
        <v>170</v>
      </c>
    </row>
    <row r="161" s="2" customFormat="1">
      <c r="A161" s="37"/>
      <c r="B161" s="38"/>
      <c r="C161" s="39"/>
      <c r="D161" s="224" t="s">
        <v>134</v>
      </c>
      <c r="E161" s="39"/>
      <c r="F161" s="225" t="s">
        <v>209</v>
      </c>
      <c r="G161" s="39"/>
      <c r="H161" s="39"/>
      <c r="I161" s="226"/>
      <c r="J161" s="39"/>
      <c r="K161" s="39"/>
      <c r="L161" s="43"/>
      <c r="M161" s="227"/>
      <c r="N161" s="228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134</v>
      </c>
      <c r="AU161" s="16" t="s">
        <v>90</v>
      </c>
    </row>
    <row r="162" s="13" customFormat="1">
      <c r="A162" s="13"/>
      <c r="B162" s="242"/>
      <c r="C162" s="243"/>
      <c r="D162" s="224" t="s">
        <v>198</v>
      </c>
      <c r="E162" s="244" t="s">
        <v>1</v>
      </c>
      <c r="F162" s="245" t="s">
        <v>312</v>
      </c>
      <c r="G162" s="243"/>
      <c r="H162" s="246">
        <v>525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198</v>
      </c>
      <c r="AU162" s="252" t="s">
        <v>90</v>
      </c>
      <c r="AV162" s="13" t="s">
        <v>90</v>
      </c>
      <c r="AW162" s="13" t="s">
        <v>36</v>
      </c>
      <c r="AX162" s="13" t="s">
        <v>80</v>
      </c>
      <c r="AY162" s="252" t="s">
        <v>128</v>
      </c>
    </row>
    <row r="163" s="14" customFormat="1">
      <c r="A163" s="14"/>
      <c r="B163" s="253"/>
      <c r="C163" s="254"/>
      <c r="D163" s="224" t="s">
        <v>198</v>
      </c>
      <c r="E163" s="255" t="s">
        <v>1</v>
      </c>
      <c r="F163" s="256" t="s">
        <v>200</v>
      </c>
      <c r="G163" s="254"/>
      <c r="H163" s="257">
        <v>525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198</v>
      </c>
      <c r="AU163" s="263" t="s">
        <v>90</v>
      </c>
      <c r="AV163" s="14" t="s">
        <v>133</v>
      </c>
      <c r="AW163" s="14" t="s">
        <v>36</v>
      </c>
      <c r="AX163" s="14" t="s">
        <v>88</v>
      </c>
      <c r="AY163" s="263" t="s">
        <v>128</v>
      </c>
    </row>
    <row r="164" s="2" customFormat="1" ht="24.15" customHeight="1">
      <c r="A164" s="37"/>
      <c r="B164" s="38"/>
      <c r="C164" s="210" t="s">
        <v>172</v>
      </c>
      <c r="D164" s="210" t="s">
        <v>129</v>
      </c>
      <c r="E164" s="211" t="s">
        <v>224</v>
      </c>
      <c r="F164" s="212" t="s">
        <v>225</v>
      </c>
      <c r="G164" s="213" t="s">
        <v>203</v>
      </c>
      <c r="H164" s="214">
        <v>2530</v>
      </c>
      <c r="I164" s="215"/>
      <c r="J164" s="216">
        <f>ROUND(I164*H164,2)</f>
        <v>0</v>
      </c>
      <c r="K164" s="217"/>
      <c r="L164" s="43"/>
      <c r="M164" s="218" t="s">
        <v>1</v>
      </c>
      <c r="N164" s="219" t="s">
        <v>45</v>
      </c>
      <c r="O164" s="90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133</v>
      </c>
      <c r="AT164" s="222" t="s">
        <v>129</v>
      </c>
      <c r="AU164" s="222" t="s">
        <v>90</v>
      </c>
      <c r="AY164" s="16" t="s">
        <v>128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88</v>
      </c>
      <c r="BK164" s="223">
        <f>ROUND(I164*H164,2)</f>
        <v>0</v>
      </c>
      <c r="BL164" s="16" t="s">
        <v>133</v>
      </c>
      <c r="BM164" s="222" t="s">
        <v>175</v>
      </c>
    </row>
    <row r="165" s="2" customFormat="1">
      <c r="A165" s="37"/>
      <c r="B165" s="38"/>
      <c r="C165" s="39"/>
      <c r="D165" s="224" t="s">
        <v>134</v>
      </c>
      <c r="E165" s="39"/>
      <c r="F165" s="225" t="s">
        <v>226</v>
      </c>
      <c r="G165" s="39"/>
      <c r="H165" s="39"/>
      <c r="I165" s="226"/>
      <c r="J165" s="39"/>
      <c r="K165" s="39"/>
      <c r="L165" s="43"/>
      <c r="M165" s="227"/>
      <c r="N165" s="228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134</v>
      </c>
      <c r="AU165" s="16" t="s">
        <v>90</v>
      </c>
    </row>
    <row r="166" s="13" customFormat="1">
      <c r="A166" s="13"/>
      <c r="B166" s="242"/>
      <c r="C166" s="243"/>
      <c r="D166" s="224" t="s">
        <v>198</v>
      </c>
      <c r="E166" s="244" t="s">
        <v>1</v>
      </c>
      <c r="F166" s="245" t="s">
        <v>313</v>
      </c>
      <c r="G166" s="243"/>
      <c r="H166" s="246">
        <v>2530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198</v>
      </c>
      <c r="AU166" s="252" t="s">
        <v>90</v>
      </c>
      <c r="AV166" s="13" t="s">
        <v>90</v>
      </c>
      <c r="AW166" s="13" t="s">
        <v>36</v>
      </c>
      <c r="AX166" s="13" t="s">
        <v>80</v>
      </c>
      <c r="AY166" s="252" t="s">
        <v>128</v>
      </c>
    </row>
    <row r="167" s="14" customFormat="1">
      <c r="A167" s="14"/>
      <c r="B167" s="253"/>
      <c r="C167" s="254"/>
      <c r="D167" s="224" t="s">
        <v>198</v>
      </c>
      <c r="E167" s="255" t="s">
        <v>1</v>
      </c>
      <c r="F167" s="256" t="s">
        <v>200</v>
      </c>
      <c r="G167" s="254"/>
      <c r="H167" s="257">
        <v>2530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198</v>
      </c>
      <c r="AU167" s="263" t="s">
        <v>90</v>
      </c>
      <c r="AV167" s="14" t="s">
        <v>133</v>
      </c>
      <c r="AW167" s="14" t="s">
        <v>36</v>
      </c>
      <c r="AX167" s="14" t="s">
        <v>88</v>
      </c>
      <c r="AY167" s="263" t="s">
        <v>128</v>
      </c>
    </row>
    <row r="168" s="2" customFormat="1" ht="16.5" customHeight="1">
      <c r="A168" s="37"/>
      <c r="B168" s="38"/>
      <c r="C168" s="210" t="s">
        <v>8</v>
      </c>
      <c r="D168" s="210" t="s">
        <v>129</v>
      </c>
      <c r="E168" s="211" t="s">
        <v>227</v>
      </c>
      <c r="F168" s="212" t="s">
        <v>228</v>
      </c>
      <c r="G168" s="213" t="s">
        <v>196</v>
      </c>
      <c r="H168" s="214">
        <v>5250</v>
      </c>
      <c r="I168" s="215"/>
      <c r="J168" s="216">
        <f>ROUND(I168*H168,2)</f>
        <v>0</v>
      </c>
      <c r="K168" s="217"/>
      <c r="L168" s="43"/>
      <c r="M168" s="218" t="s">
        <v>1</v>
      </c>
      <c r="N168" s="219" t="s">
        <v>45</v>
      </c>
      <c r="O168" s="90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133</v>
      </c>
      <c r="AT168" s="222" t="s">
        <v>129</v>
      </c>
      <c r="AU168" s="222" t="s">
        <v>90</v>
      </c>
      <c r="AY168" s="16" t="s">
        <v>128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88</v>
      </c>
      <c r="BK168" s="223">
        <f>ROUND(I168*H168,2)</f>
        <v>0</v>
      </c>
      <c r="BL168" s="16" t="s">
        <v>133</v>
      </c>
      <c r="BM168" s="222" t="s">
        <v>179</v>
      </c>
    </row>
    <row r="169" s="2" customFormat="1">
      <c r="A169" s="37"/>
      <c r="B169" s="38"/>
      <c r="C169" s="39"/>
      <c r="D169" s="224" t="s">
        <v>134</v>
      </c>
      <c r="E169" s="39"/>
      <c r="F169" s="225" t="s">
        <v>229</v>
      </c>
      <c r="G169" s="39"/>
      <c r="H169" s="39"/>
      <c r="I169" s="226"/>
      <c r="J169" s="39"/>
      <c r="K169" s="39"/>
      <c r="L169" s="43"/>
      <c r="M169" s="227"/>
      <c r="N169" s="228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134</v>
      </c>
      <c r="AU169" s="16" t="s">
        <v>90</v>
      </c>
    </row>
    <row r="170" s="13" customFormat="1">
      <c r="A170" s="13"/>
      <c r="B170" s="242"/>
      <c r="C170" s="243"/>
      <c r="D170" s="224" t="s">
        <v>198</v>
      </c>
      <c r="E170" s="244" t="s">
        <v>1</v>
      </c>
      <c r="F170" s="245" t="s">
        <v>310</v>
      </c>
      <c r="G170" s="243"/>
      <c r="H170" s="246">
        <v>5250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198</v>
      </c>
      <c r="AU170" s="252" t="s">
        <v>90</v>
      </c>
      <c r="AV170" s="13" t="s">
        <v>90</v>
      </c>
      <c r="AW170" s="13" t="s">
        <v>36</v>
      </c>
      <c r="AX170" s="13" t="s">
        <v>80</v>
      </c>
      <c r="AY170" s="252" t="s">
        <v>128</v>
      </c>
    </row>
    <row r="171" s="14" customFormat="1">
      <c r="A171" s="14"/>
      <c r="B171" s="253"/>
      <c r="C171" s="254"/>
      <c r="D171" s="224" t="s">
        <v>198</v>
      </c>
      <c r="E171" s="255" t="s">
        <v>1</v>
      </c>
      <c r="F171" s="256" t="s">
        <v>200</v>
      </c>
      <c r="G171" s="254"/>
      <c r="H171" s="257">
        <v>5250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198</v>
      </c>
      <c r="AU171" s="263" t="s">
        <v>90</v>
      </c>
      <c r="AV171" s="14" t="s">
        <v>133</v>
      </c>
      <c r="AW171" s="14" t="s">
        <v>36</v>
      </c>
      <c r="AX171" s="14" t="s">
        <v>88</v>
      </c>
      <c r="AY171" s="263" t="s">
        <v>128</v>
      </c>
    </row>
    <row r="172" s="2" customFormat="1" ht="16.5" customHeight="1">
      <c r="A172" s="37"/>
      <c r="B172" s="38"/>
      <c r="C172" s="264" t="s">
        <v>181</v>
      </c>
      <c r="D172" s="264" t="s">
        <v>230</v>
      </c>
      <c r="E172" s="265" t="s">
        <v>231</v>
      </c>
      <c r="F172" s="266" t="s">
        <v>232</v>
      </c>
      <c r="G172" s="267" t="s">
        <v>233</v>
      </c>
      <c r="H172" s="268">
        <v>105</v>
      </c>
      <c r="I172" s="269"/>
      <c r="J172" s="270">
        <f>ROUND(I172*H172,2)</f>
        <v>0</v>
      </c>
      <c r="K172" s="271"/>
      <c r="L172" s="272"/>
      <c r="M172" s="273" t="s">
        <v>1</v>
      </c>
      <c r="N172" s="274" t="s">
        <v>45</v>
      </c>
      <c r="O172" s="90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147</v>
      </c>
      <c r="AT172" s="222" t="s">
        <v>230</v>
      </c>
      <c r="AU172" s="222" t="s">
        <v>90</v>
      </c>
      <c r="AY172" s="16" t="s">
        <v>128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88</v>
      </c>
      <c r="BK172" s="223">
        <f>ROUND(I172*H172,2)</f>
        <v>0</v>
      </c>
      <c r="BL172" s="16" t="s">
        <v>133</v>
      </c>
      <c r="BM172" s="222" t="s">
        <v>184</v>
      </c>
    </row>
    <row r="173" s="2" customFormat="1">
      <c r="A173" s="37"/>
      <c r="B173" s="38"/>
      <c r="C173" s="39"/>
      <c r="D173" s="224" t="s">
        <v>134</v>
      </c>
      <c r="E173" s="39"/>
      <c r="F173" s="225" t="s">
        <v>232</v>
      </c>
      <c r="G173" s="39"/>
      <c r="H173" s="39"/>
      <c r="I173" s="226"/>
      <c r="J173" s="39"/>
      <c r="K173" s="39"/>
      <c r="L173" s="43"/>
      <c r="M173" s="227"/>
      <c r="N173" s="228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134</v>
      </c>
      <c r="AU173" s="16" t="s">
        <v>90</v>
      </c>
    </row>
    <row r="174" s="13" customFormat="1">
      <c r="A174" s="13"/>
      <c r="B174" s="242"/>
      <c r="C174" s="243"/>
      <c r="D174" s="224" t="s">
        <v>198</v>
      </c>
      <c r="E174" s="244" t="s">
        <v>1</v>
      </c>
      <c r="F174" s="245" t="s">
        <v>314</v>
      </c>
      <c r="G174" s="243"/>
      <c r="H174" s="246">
        <v>105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198</v>
      </c>
      <c r="AU174" s="252" t="s">
        <v>90</v>
      </c>
      <c r="AV174" s="13" t="s">
        <v>90</v>
      </c>
      <c r="AW174" s="13" t="s">
        <v>36</v>
      </c>
      <c r="AX174" s="13" t="s">
        <v>80</v>
      </c>
      <c r="AY174" s="252" t="s">
        <v>128</v>
      </c>
    </row>
    <row r="175" s="14" customFormat="1">
      <c r="A175" s="14"/>
      <c r="B175" s="253"/>
      <c r="C175" s="254"/>
      <c r="D175" s="224" t="s">
        <v>198</v>
      </c>
      <c r="E175" s="255" t="s">
        <v>1</v>
      </c>
      <c r="F175" s="256" t="s">
        <v>200</v>
      </c>
      <c r="G175" s="254"/>
      <c r="H175" s="257">
        <v>105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198</v>
      </c>
      <c r="AU175" s="263" t="s">
        <v>90</v>
      </c>
      <c r="AV175" s="14" t="s">
        <v>133</v>
      </c>
      <c r="AW175" s="14" t="s">
        <v>36</v>
      </c>
      <c r="AX175" s="14" t="s">
        <v>88</v>
      </c>
      <c r="AY175" s="263" t="s">
        <v>128</v>
      </c>
    </row>
    <row r="176" s="2" customFormat="1" ht="21.75" customHeight="1">
      <c r="A176" s="37"/>
      <c r="B176" s="38"/>
      <c r="C176" s="210" t="s">
        <v>159</v>
      </c>
      <c r="D176" s="210" t="s">
        <v>129</v>
      </c>
      <c r="E176" s="211" t="s">
        <v>235</v>
      </c>
      <c r="F176" s="212" t="s">
        <v>236</v>
      </c>
      <c r="G176" s="213" t="s">
        <v>196</v>
      </c>
      <c r="H176" s="214">
        <v>1180</v>
      </c>
      <c r="I176" s="215"/>
      <c r="J176" s="216">
        <f>ROUND(I176*H176,2)</f>
        <v>0</v>
      </c>
      <c r="K176" s="217"/>
      <c r="L176" s="43"/>
      <c r="M176" s="218" t="s">
        <v>1</v>
      </c>
      <c r="N176" s="219" t="s">
        <v>45</v>
      </c>
      <c r="O176" s="90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133</v>
      </c>
      <c r="AT176" s="222" t="s">
        <v>129</v>
      </c>
      <c r="AU176" s="222" t="s">
        <v>90</v>
      </c>
      <c r="AY176" s="16" t="s">
        <v>128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88</v>
      </c>
      <c r="BK176" s="223">
        <f>ROUND(I176*H176,2)</f>
        <v>0</v>
      </c>
      <c r="BL176" s="16" t="s">
        <v>133</v>
      </c>
      <c r="BM176" s="222" t="s">
        <v>255</v>
      </c>
    </row>
    <row r="177" s="2" customFormat="1">
      <c r="A177" s="37"/>
      <c r="B177" s="38"/>
      <c r="C177" s="39"/>
      <c r="D177" s="224" t="s">
        <v>134</v>
      </c>
      <c r="E177" s="39"/>
      <c r="F177" s="225" t="s">
        <v>237</v>
      </c>
      <c r="G177" s="39"/>
      <c r="H177" s="39"/>
      <c r="I177" s="226"/>
      <c r="J177" s="39"/>
      <c r="K177" s="39"/>
      <c r="L177" s="43"/>
      <c r="M177" s="227"/>
      <c r="N177" s="228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134</v>
      </c>
      <c r="AU177" s="16" t="s">
        <v>90</v>
      </c>
    </row>
    <row r="178" s="13" customFormat="1">
      <c r="A178" s="13"/>
      <c r="B178" s="242"/>
      <c r="C178" s="243"/>
      <c r="D178" s="224" t="s">
        <v>198</v>
      </c>
      <c r="E178" s="244" t="s">
        <v>1</v>
      </c>
      <c r="F178" s="245" t="s">
        <v>315</v>
      </c>
      <c r="G178" s="243"/>
      <c r="H178" s="246">
        <v>1180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198</v>
      </c>
      <c r="AU178" s="252" t="s">
        <v>90</v>
      </c>
      <c r="AV178" s="13" t="s">
        <v>90</v>
      </c>
      <c r="AW178" s="13" t="s">
        <v>36</v>
      </c>
      <c r="AX178" s="13" t="s">
        <v>80</v>
      </c>
      <c r="AY178" s="252" t="s">
        <v>128</v>
      </c>
    </row>
    <row r="179" s="14" customFormat="1">
      <c r="A179" s="14"/>
      <c r="B179" s="253"/>
      <c r="C179" s="254"/>
      <c r="D179" s="224" t="s">
        <v>198</v>
      </c>
      <c r="E179" s="255" t="s">
        <v>1</v>
      </c>
      <c r="F179" s="256" t="s">
        <v>200</v>
      </c>
      <c r="G179" s="254"/>
      <c r="H179" s="257">
        <v>1180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198</v>
      </c>
      <c r="AU179" s="263" t="s">
        <v>90</v>
      </c>
      <c r="AV179" s="14" t="s">
        <v>133</v>
      </c>
      <c r="AW179" s="14" t="s">
        <v>36</v>
      </c>
      <c r="AX179" s="14" t="s">
        <v>88</v>
      </c>
      <c r="AY179" s="263" t="s">
        <v>128</v>
      </c>
    </row>
    <row r="180" s="2" customFormat="1" ht="16.5" customHeight="1">
      <c r="A180" s="37"/>
      <c r="B180" s="38"/>
      <c r="C180" s="210" t="s">
        <v>278</v>
      </c>
      <c r="D180" s="210" t="s">
        <v>129</v>
      </c>
      <c r="E180" s="211" t="s">
        <v>210</v>
      </c>
      <c r="F180" s="212" t="s">
        <v>211</v>
      </c>
      <c r="G180" s="213" t="s">
        <v>196</v>
      </c>
      <c r="H180" s="214">
        <v>2360</v>
      </c>
      <c r="I180" s="215"/>
      <c r="J180" s="216">
        <f>ROUND(I180*H180,2)</f>
        <v>0</v>
      </c>
      <c r="K180" s="217"/>
      <c r="L180" s="43"/>
      <c r="M180" s="218" t="s">
        <v>1</v>
      </c>
      <c r="N180" s="219" t="s">
        <v>45</v>
      </c>
      <c r="O180" s="90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133</v>
      </c>
      <c r="AT180" s="222" t="s">
        <v>129</v>
      </c>
      <c r="AU180" s="222" t="s">
        <v>90</v>
      </c>
      <c r="AY180" s="16" t="s">
        <v>128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88</v>
      </c>
      <c r="BK180" s="223">
        <f>ROUND(I180*H180,2)</f>
        <v>0</v>
      </c>
      <c r="BL180" s="16" t="s">
        <v>133</v>
      </c>
      <c r="BM180" s="222" t="s">
        <v>279</v>
      </c>
    </row>
    <row r="181" s="2" customFormat="1">
      <c r="A181" s="37"/>
      <c r="B181" s="38"/>
      <c r="C181" s="39"/>
      <c r="D181" s="224" t="s">
        <v>134</v>
      </c>
      <c r="E181" s="39"/>
      <c r="F181" s="225" t="s">
        <v>212</v>
      </c>
      <c r="G181" s="39"/>
      <c r="H181" s="39"/>
      <c r="I181" s="226"/>
      <c r="J181" s="39"/>
      <c r="K181" s="39"/>
      <c r="L181" s="43"/>
      <c r="M181" s="227"/>
      <c r="N181" s="228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134</v>
      </c>
      <c r="AU181" s="16" t="s">
        <v>90</v>
      </c>
    </row>
    <row r="182" s="13" customFormat="1">
      <c r="A182" s="13"/>
      <c r="B182" s="242"/>
      <c r="C182" s="243"/>
      <c r="D182" s="224" t="s">
        <v>198</v>
      </c>
      <c r="E182" s="244" t="s">
        <v>1</v>
      </c>
      <c r="F182" s="245" t="s">
        <v>316</v>
      </c>
      <c r="G182" s="243"/>
      <c r="H182" s="246">
        <v>1180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198</v>
      </c>
      <c r="AU182" s="252" t="s">
        <v>90</v>
      </c>
      <c r="AV182" s="13" t="s">
        <v>90</v>
      </c>
      <c r="AW182" s="13" t="s">
        <v>36</v>
      </c>
      <c r="AX182" s="13" t="s">
        <v>80</v>
      </c>
      <c r="AY182" s="252" t="s">
        <v>128</v>
      </c>
    </row>
    <row r="183" s="13" customFormat="1">
      <c r="A183" s="13"/>
      <c r="B183" s="242"/>
      <c r="C183" s="243"/>
      <c r="D183" s="224" t="s">
        <v>198</v>
      </c>
      <c r="E183" s="244" t="s">
        <v>1</v>
      </c>
      <c r="F183" s="245" t="s">
        <v>317</v>
      </c>
      <c r="G183" s="243"/>
      <c r="H183" s="246">
        <v>1180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198</v>
      </c>
      <c r="AU183" s="252" t="s">
        <v>90</v>
      </c>
      <c r="AV183" s="13" t="s">
        <v>90</v>
      </c>
      <c r="AW183" s="13" t="s">
        <v>36</v>
      </c>
      <c r="AX183" s="13" t="s">
        <v>80</v>
      </c>
      <c r="AY183" s="252" t="s">
        <v>128</v>
      </c>
    </row>
    <row r="184" s="14" customFormat="1">
      <c r="A184" s="14"/>
      <c r="B184" s="253"/>
      <c r="C184" s="254"/>
      <c r="D184" s="224" t="s">
        <v>198</v>
      </c>
      <c r="E184" s="255" t="s">
        <v>1</v>
      </c>
      <c r="F184" s="256" t="s">
        <v>200</v>
      </c>
      <c r="G184" s="254"/>
      <c r="H184" s="257">
        <v>2360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198</v>
      </c>
      <c r="AU184" s="263" t="s">
        <v>90</v>
      </c>
      <c r="AV184" s="14" t="s">
        <v>133</v>
      </c>
      <c r="AW184" s="14" t="s">
        <v>36</v>
      </c>
      <c r="AX184" s="14" t="s">
        <v>88</v>
      </c>
      <c r="AY184" s="263" t="s">
        <v>128</v>
      </c>
    </row>
    <row r="185" s="2" customFormat="1" ht="16.5" customHeight="1">
      <c r="A185" s="37"/>
      <c r="B185" s="38"/>
      <c r="C185" s="210" t="s">
        <v>163</v>
      </c>
      <c r="D185" s="210" t="s">
        <v>129</v>
      </c>
      <c r="E185" s="211" t="s">
        <v>215</v>
      </c>
      <c r="F185" s="212" t="s">
        <v>216</v>
      </c>
      <c r="G185" s="213" t="s">
        <v>196</v>
      </c>
      <c r="H185" s="214">
        <v>8140</v>
      </c>
      <c r="I185" s="215"/>
      <c r="J185" s="216">
        <f>ROUND(I185*H185,2)</f>
        <v>0</v>
      </c>
      <c r="K185" s="217"/>
      <c r="L185" s="43"/>
      <c r="M185" s="218" t="s">
        <v>1</v>
      </c>
      <c r="N185" s="219" t="s">
        <v>45</v>
      </c>
      <c r="O185" s="90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133</v>
      </c>
      <c r="AT185" s="222" t="s">
        <v>129</v>
      </c>
      <c r="AU185" s="222" t="s">
        <v>90</v>
      </c>
      <c r="AY185" s="16" t="s">
        <v>128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88</v>
      </c>
      <c r="BK185" s="223">
        <f>ROUND(I185*H185,2)</f>
        <v>0</v>
      </c>
      <c r="BL185" s="16" t="s">
        <v>133</v>
      </c>
      <c r="BM185" s="222" t="s">
        <v>318</v>
      </c>
    </row>
    <row r="186" s="2" customFormat="1">
      <c r="A186" s="37"/>
      <c r="B186" s="38"/>
      <c r="C186" s="39"/>
      <c r="D186" s="224" t="s">
        <v>134</v>
      </c>
      <c r="E186" s="39"/>
      <c r="F186" s="225" t="s">
        <v>217</v>
      </c>
      <c r="G186" s="39"/>
      <c r="H186" s="39"/>
      <c r="I186" s="226"/>
      <c r="J186" s="39"/>
      <c r="K186" s="39"/>
      <c r="L186" s="43"/>
      <c r="M186" s="227"/>
      <c r="N186" s="228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134</v>
      </c>
      <c r="AU186" s="16" t="s">
        <v>90</v>
      </c>
    </row>
    <row r="187" s="13" customFormat="1">
      <c r="A187" s="13"/>
      <c r="B187" s="242"/>
      <c r="C187" s="243"/>
      <c r="D187" s="224" t="s">
        <v>198</v>
      </c>
      <c r="E187" s="244" t="s">
        <v>1</v>
      </c>
      <c r="F187" s="245" t="s">
        <v>319</v>
      </c>
      <c r="G187" s="243"/>
      <c r="H187" s="246">
        <v>4070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198</v>
      </c>
      <c r="AU187" s="252" t="s">
        <v>90</v>
      </c>
      <c r="AV187" s="13" t="s">
        <v>90</v>
      </c>
      <c r="AW187" s="13" t="s">
        <v>36</v>
      </c>
      <c r="AX187" s="13" t="s">
        <v>80</v>
      </c>
      <c r="AY187" s="252" t="s">
        <v>128</v>
      </c>
    </row>
    <row r="188" s="13" customFormat="1">
      <c r="A188" s="13"/>
      <c r="B188" s="242"/>
      <c r="C188" s="243"/>
      <c r="D188" s="224" t="s">
        <v>198</v>
      </c>
      <c r="E188" s="244" t="s">
        <v>1</v>
      </c>
      <c r="F188" s="245" t="s">
        <v>320</v>
      </c>
      <c r="G188" s="243"/>
      <c r="H188" s="246">
        <v>4070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2" t="s">
        <v>198</v>
      </c>
      <c r="AU188" s="252" t="s">
        <v>90</v>
      </c>
      <c r="AV188" s="13" t="s">
        <v>90</v>
      </c>
      <c r="AW188" s="13" t="s">
        <v>36</v>
      </c>
      <c r="AX188" s="13" t="s">
        <v>80</v>
      </c>
      <c r="AY188" s="252" t="s">
        <v>128</v>
      </c>
    </row>
    <row r="189" s="14" customFormat="1">
      <c r="A189" s="14"/>
      <c r="B189" s="253"/>
      <c r="C189" s="254"/>
      <c r="D189" s="224" t="s">
        <v>198</v>
      </c>
      <c r="E189" s="255" t="s">
        <v>1</v>
      </c>
      <c r="F189" s="256" t="s">
        <v>200</v>
      </c>
      <c r="G189" s="254"/>
      <c r="H189" s="257">
        <v>8140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3" t="s">
        <v>198</v>
      </c>
      <c r="AU189" s="263" t="s">
        <v>90</v>
      </c>
      <c r="AV189" s="14" t="s">
        <v>133</v>
      </c>
      <c r="AW189" s="14" t="s">
        <v>36</v>
      </c>
      <c r="AX189" s="14" t="s">
        <v>88</v>
      </c>
      <c r="AY189" s="263" t="s">
        <v>128</v>
      </c>
    </row>
    <row r="190" s="2" customFormat="1" ht="16.5" customHeight="1">
      <c r="A190" s="37"/>
      <c r="B190" s="38"/>
      <c r="C190" s="210" t="s">
        <v>321</v>
      </c>
      <c r="D190" s="210" t="s">
        <v>129</v>
      </c>
      <c r="E190" s="211" t="s">
        <v>239</v>
      </c>
      <c r="F190" s="212" t="s">
        <v>240</v>
      </c>
      <c r="G190" s="213" t="s">
        <v>196</v>
      </c>
      <c r="H190" s="214">
        <v>4070</v>
      </c>
      <c r="I190" s="215"/>
      <c r="J190" s="216">
        <f>ROUND(I190*H190,2)</f>
        <v>0</v>
      </c>
      <c r="K190" s="217"/>
      <c r="L190" s="43"/>
      <c r="M190" s="218" t="s">
        <v>1</v>
      </c>
      <c r="N190" s="219" t="s">
        <v>45</v>
      </c>
      <c r="O190" s="90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133</v>
      </c>
      <c r="AT190" s="222" t="s">
        <v>129</v>
      </c>
      <c r="AU190" s="222" t="s">
        <v>90</v>
      </c>
      <c r="AY190" s="16" t="s">
        <v>128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88</v>
      </c>
      <c r="BK190" s="223">
        <f>ROUND(I190*H190,2)</f>
        <v>0</v>
      </c>
      <c r="BL190" s="16" t="s">
        <v>133</v>
      </c>
      <c r="BM190" s="222" t="s">
        <v>322</v>
      </c>
    </row>
    <row r="191" s="2" customFormat="1">
      <c r="A191" s="37"/>
      <c r="B191" s="38"/>
      <c r="C191" s="39"/>
      <c r="D191" s="224" t="s">
        <v>134</v>
      </c>
      <c r="E191" s="39"/>
      <c r="F191" s="225" t="s">
        <v>241</v>
      </c>
      <c r="G191" s="39"/>
      <c r="H191" s="39"/>
      <c r="I191" s="226"/>
      <c r="J191" s="39"/>
      <c r="K191" s="39"/>
      <c r="L191" s="43"/>
      <c r="M191" s="227"/>
      <c r="N191" s="228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134</v>
      </c>
      <c r="AU191" s="16" t="s">
        <v>90</v>
      </c>
    </row>
    <row r="192" s="13" customFormat="1">
      <c r="A192" s="13"/>
      <c r="B192" s="242"/>
      <c r="C192" s="243"/>
      <c r="D192" s="224" t="s">
        <v>198</v>
      </c>
      <c r="E192" s="244" t="s">
        <v>1</v>
      </c>
      <c r="F192" s="245" t="s">
        <v>323</v>
      </c>
      <c r="G192" s="243"/>
      <c r="H192" s="246">
        <v>4070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198</v>
      </c>
      <c r="AU192" s="252" t="s">
        <v>90</v>
      </c>
      <c r="AV192" s="13" t="s">
        <v>90</v>
      </c>
      <c r="AW192" s="13" t="s">
        <v>36</v>
      </c>
      <c r="AX192" s="13" t="s">
        <v>80</v>
      </c>
      <c r="AY192" s="252" t="s">
        <v>128</v>
      </c>
    </row>
    <row r="193" s="14" customFormat="1">
      <c r="A193" s="14"/>
      <c r="B193" s="253"/>
      <c r="C193" s="254"/>
      <c r="D193" s="224" t="s">
        <v>198</v>
      </c>
      <c r="E193" s="255" t="s">
        <v>1</v>
      </c>
      <c r="F193" s="256" t="s">
        <v>200</v>
      </c>
      <c r="G193" s="254"/>
      <c r="H193" s="257">
        <v>4070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198</v>
      </c>
      <c r="AU193" s="263" t="s">
        <v>90</v>
      </c>
      <c r="AV193" s="14" t="s">
        <v>133</v>
      </c>
      <c r="AW193" s="14" t="s">
        <v>36</v>
      </c>
      <c r="AX193" s="14" t="s">
        <v>88</v>
      </c>
      <c r="AY193" s="263" t="s">
        <v>128</v>
      </c>
    </row>
    <row r="194" s="2" customFormat="1" ht="16.5" customHeight="1">
      <c r="A194" s="37"/>
      <c r="B194" s="38"/>
      <c r="C194" s="210" t="s">
        <v>167</v>
      </c>
      <c r="D194" s="210" t="s">
        <v>129</v>
      </c>
      <c r="E194" s="211" t="s">
        <v>324</v>
      </c>
      <c r="F194" s="212" t="s">
        <v>325</v>
      </c>
      <c r="G194" s="213" t="s">
        <v>132</v>
      </c>
      <c r="H194" s="214">
        <v>1</v>
      </c>
      <c r="I194" s="215"/>
      <c r="J194" s="216">
        <f>ROUND(I194*H194,2)</f>
        <v>0</v>
      </c>
      <c r="K194" s="217"/>
      <c r="L194" s="43"/>
      <c r="M194" s="218" t="s">
        <v>1</v>
      </c>
      <c r="N194" s="219" t="s">
        <v>45</v>
      </c>
      <c r="O194" s="90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2" t="s">
        <v>133</v>
      </c>
      <c r="AT194" s="222" t="s">
        <v>129</v>
      </c>
      <c r="AU194" s="222" t="s">
        <v>90</v>
      </c>
      <c r="AY194" s="16" t="s">
        <v>128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88</v>
      </c>
      <c r="BK194" s="223">
        <f>ROUND(I194*H194,2)</f>
        <v>0</v>
      </c>
      <c r="BL194" s="16" t="s">
        <v>133</v>
      </c>
      <c r="BM194" s="222" t="s">
        <v>326</v>
      </c>
    </row>
    <row r="195" s="2" customFormat="1">
      <c r="A195" s="37"/>
      <c r="B195" s="38"/>
      <c r="C195" s="39"/>
      <c r="D195" s="224" t="s">
        <v>134</v>
      </c>
      <c r="E195" s="39"/>
      <c r="F195" s="225" t="s">
        <v>325</v>
      </c>
      <c r="G195" s="39"/>
      <c r="H195" s="39"/>
      <c r="I195" s="226"/>
      <c r="J195" s="39"/>
      <c r="K195" s="39"/>
      <c r="L195" s="43"/>
      <c r="M195" s="227"/>
      <c r="N195" s="228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134</v>
      </c>
      <c r="AU195" s="16" t="s">
        <v>90</v>
      </c>
    </row>
    <row r="196" s="2" customFormat="1">
      <c r="A196" s="37"/>
      <c r="B196" s="38"/>
      <c r="C196" s="39"/>
      <c r="D196" s="224" t="s">
        <v>135</v>
      </c>
      <c r="E196" s="39"/>
      <c r="F196" s="229" t="s">
        <v>327</v>
      </c>
      <c r="G196" s="39"/>
      <c r="H196" s="39"/>
      <c r="I196" s="226"/>
      <c r="J196" s="39"/>
      <c r="K196" s="39"/>
      <c r="L196" s="43"/>
      <c r="M196" s="227"/>
      <c r="N196" s="228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135</v>
      </c>
      <c r="AU196" s="16" t="s">
        <v>90</v>
      </c>
    </row>
    <row r="197" s="2" customFormat="1" ht="16.5" customHeight="1">
      <c r="A197" s="37"/>
      <c r="B197" s="38"/>
      <c r="C197" s="210" t="s">
        <v>328</v>
      </c>
      <c r="D197" s="210" t="s">
        <v>129</v>
      </c>
      <c r="E197" s="211" t="s">
        <v>220</v>
      </c>
      <c r="F197" s="212" t="s">
        <v>221</v>
      </c>
      <c r="G197" s="213" t="s">
        <v>203</v>
      </c>
      <c r="H197" s="214">
        <v>2530</v>
      </c>
      <c r="I197" s="215"/>
      <c r="J197" s="216">
        <f>ROUND(I197*H197,2)</f>
        <v>0</v>
      </c>
      <c r="K197" s="217"/>
      <c r="L197" s="43"/>
      <c r="M197" s="218" t="s">
        <v>1</v>
      </c>
      <c r="N197" s="219" t="s">
        <v>45</v>
      </c>
      <c r="O197" s="90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2" t="s">
        <v>133</v>
      </c>
      <c r="AT197" s="222" t="s">
        <v>129</v>
      </c>
      <c r="AU197" s="222" t="s">
        <v>90</v>
      </c>
      <c r="AY197" s="16" t="s">
        <v>128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88</v>
      </c>
      <c r="BK197" s="223">
        <f>ROUND(I197*H197,2)</f>
        <v>0</v>
      </c>
      <c r="BL197" s="16" t="s">
        <v>133</v>
      </c>
      <c r="BM197" s="222" t="s">
        <v>329</v>
      </c>
    </row>
    <row r="198" s="2" customFormat="1">
      <c r="A198" s="37"/>
      <c r="B198" s="38"/>
      <c r="C198" s="39"/>
      <c r="D198" s="224" t="s">
        <v>134</v>
      </c>
      <c r="E198" s="39"/>
      <c r="F198" s="225" t="s">
        <v>221</v>
      </c>
      <c r="G198" s="39"/>
      <c r="H198" s="39"/>
      <c r="I198" s="226"/>
      <c r="J198" s="39"/>
      <c r="K198" s="39"/>
      <c r="L198" s="43"/>
      <c r="M198" s="227"/>
      <c r="N198" s="228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134</v>
      </c>
      <c r="AU198" s="16" t="s">
        <v>90</v>
      </c>
    </row>
    <row r="199" s="2" customFormat="1">
      <c r="A199" s="37"/>
      <c r="B199" s="38"/>
      <c r="C199" s="39"/>
      <c r="D199" s="224" t="s">
        <v>135</v>
      </c>
      <c r="E199" s="39"/>
      <c r="F199" s="229" t="s">
        <v>222</v>
      </c>
      <c r="G199" s="39"/>
      <c r="H199" s="39"/>
      <c r="I199" s="226"/>
      <c r="J199" s="39"/>
      <c r="K199" s="39"/>
      <c r="L199" s="43"/>
      <c r="M199" s="227"/>
      <c r="N199" s="228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135</v>
      </c>
      <c r="AU199" s="16" t="s">
        <v>90</v>
      </c>
    </row>
    <row r="200" s="13" customFormat="1">
      <c r="A200" s="13"/>
      <c r="B200" s="242"/>
      <c r="C200" s="243"/>
      <c r="D200" s="224" t="s">
        <v>198</v>
      </c>
      <c r="E200" s="244" t="s">
        <v>1</v>
      </c>
      <c r="F200" s="245" t="s">
        <v>313</v>
      </c>
      <c r="G200" s="243"/>
      <c r="H200" s="246">
        <v>2530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198</v>
      </c>
      <c r="AU200" s="252" t="s">
        <v>90</v>
      </c>
      <c r="AV200" s="13" t="s">
        <v>90</v>
      </c>
      <c r="AW200" s="13" t="s">
        <v>36</v>
      </c>
      <c r="AX200" s="13" t="s">
        <v>80</v>
      </c>
      <c r="AY200" s="252" t="s">
        <v>128</v>
      </c>
    </row>
    <row r="201" s="14" customFormat="1">
      <c r="A201" s="14"/>
      <c r="B201" s="253"/>
      <c r="C201" s="254"/>
      <c r="D201" s="224" t="s">
        <v>198</v>
      </c>
      <c r="E201" s="255" t="s">
        <v>1</v>
      </c>
      <c r="F201" s="256" t="s">
        <v>200</v>
      </c>
      <c r="G201" s="254"/>
      <c r="H201" s="257">
        <v>2530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3" t="s">
        <v>198</v>
      </c>
      <c r="AU201" s="263" t="s">
        <v>90</v>
      </c>
      <c r="AV201" s="14" t="s">
        <v>133</v>
      </c>
      <c r="AW201" s="14" t="s">
        <v>36</v>
      </c>
      <c r="AX201" s="14" t="s">
        <v>88</v>
      </c>
      <c r="AY201" s="263" t="s">
        <v>128</v>
      </c>
    </row>
    <row r="202" s="11" customFormat="1" ht="22.8" customHeight="1">
      <c r="A202" s="11"/>
      <c r="B202" s="196"/>
      <c r="C202" s="197"/>
      <c r="D202" s="198" t="s">
        <v>79</v>
      </c>
      <c r="E202" s="240" t="s">
        <v>90</v>
      </c>
      <c r="F202" s="240" t="s">
        <v>243</v>
      </c>
      <c r="G202" s="197"/>
      <c r="H202" s="197"/>
      <c r="I202" s="200"/>
      <c r="J202" s="241">
        <f>BK202</f>
        <v>0</v>
      </c>
      <c r="K202" s="197"/>
      <c r="L202" s="202"/>
      <c r="M202" s="203"/>
      <c r="N202" s="204"/>
      <c r="O202" s="204"/>
      <c r="P202" s="205">
        <f>SUM(P203:P210)</f>
        <v>0</v>
      </c>
      <c r="Q202" s="204"/>
      <c r="R202" s="205">
        <f>SUM(R203:R210)</f>
        <v>0</v>
      </c>
      <c r="S202" s="204"/>
      <c r="T202" s="206">
        <f>SUM(T203:T210)</f>
        <v>0</v>
      </c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R202" s="207" t="s">
        <v>88</v>
      </c>
      <c r="AT202" s="208" t="s">
        <v>79</v>
      </c>
      <c r="AU202" s="208" t="s">
        <v>88</v>
      </c>
      <c r="AY202" s="207" t="s">
        <v>128</v>
      </c>
      <c r="BK202" s="209">
        <f>SUM(BK203:BK210)</f>
        <v>0</v>
      </c>
    </row>
    <row r="203" s="2" customFormat="1" ht="16.5" customHeight="1">
      <c r="A203" s="37"/>
      <c r="B203" s="38"/>
      <c r="C203" s="210" t="s">
        <v>170</v>
      </c>
      <c r="D203" s="210" t="s">
        <v>129</v>
      </c>
      <c r="E203" s="211" t="s">
        <v>244</v>
      </c>
      <c r="F203" s="212" t="s">
        <v>245</v>
      </c>
      <c r="G203" s="213" t="s">
        <v>196</v>
      </c>
      <c r="H203" s="214">
        <v>5775</v>
      </c>
      <c r="I203" s="215"/>
      <c r="J203" s="216">
        <f>ROUND(I203*H203,2)</f>
        <v>0</v>
      </c>
      <c r="K203" s="217"/>
      <c r="L203" s="43"/>
      <c r="M203" s="218" t="s">
        <v>1</v>
      </c>
      <c r="N203" s="219" t="s">
        <v>45</v>
      </c>
      <c r="O203" s="90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133</v>
      </c>
      <c r="AT203" s="222" t="s">
        <v>129</v>
      </c>
      <c r="AU203" s="222" t="s">
        <v>90</v>
      </c>
      <c r="AY203" s="16" t="s">
        <v>128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88</v>
      </c>
      <c r="BK203" s="223">
        <f>ROUND(I203*H203,2)</f>
        <v>0</v>
      </c>
      <c r="BL203" s="16" t="s">
        <v>133</v>
      </c>
      <c r="BM203" s="222" t="s">
        <v>330</v>
      </c>
    </row>
    <row r="204" s="2" customFormat="1">
      <c r="A204" s="37"/>
      <c r="B204" s="38"/>
      <c r="C204" s="39"/>
      <c r="D204" s="224" t="s">
        <v>134</v>
      </c>
      <c r="E204" s="39"/>
      <c r="F204" s="225" t="s">
        <v>245</v>
      </c>
      <c r="G204" s="39"/>
      <c r="H204" s="39"/>
      <c r="I204" s="226"/>
      <c r="J204" s="39"/>
      <c r="K204" s="39"/>
      <c r="L204" s="43"/>
      <c r="M204" s="227"/>
      <c r="N204" s="228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134</v>
      </c>
      <c r="AU204" s="16" t="s">
        <v>90</v>
      </c>
    </row>
    <row r="205" s="13" customFormat="1">
      <c r="A205" s="13"/>
      <c r="B205" s="242"/>
      <c r="C205" s="243"/>
      <c r="D205" s="224" t="s">
        <v>198</v>
      </c>
      <c r="E205" s="244" t="s">
        <v>1</v>
      </c>
      <c r="F205" s="245" t="s">
        <v>331</v>
      </c>
      <c r="G205" s="243"/>
      <c r="H205" s="246">
        <v>5775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198</v>
      </c>
      <c r="AU205" s="252" t="s">
        <v>90</v>
      </c>
      <c r="AV205" s="13" t="s">
        <v>90</v>
      </c>
      <c r="AW205" s="13" t="s">
        <v>36</v>
      </c>
      <c r="AX205" s="13" t="s">
        <v>80</v>
      </c>
      <c r="AY205" s="252" t="s">
        <v>128</v>
      </c>
    </row>
    <row r="206" s="14" customFormat="1">
      <c r="A206" s="14"/>
      <c r="B206" s="253"/>
      <c r="C206" s="254"/>
      <c r="D206" s="224" t="s">
        <v>198</v>
      </c>
      <c r="E206" s="255" t="s">
        <v>1</v>
      </c>
      <c r="F206" s="256" t="s">
        <v>200</v>
      </c>
      <c r="G206" s="254"/>
      <c r="H206" s="257">
        <v>5775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3" t="s">
        <v>198</v>
      </c>
      <c r="AU206" s="263" t="s">
        <v>90</v>
      </c>
      <c r="AV206" s="14" t="s">
        <v>133</v>
      </c>
      <c r="AW206" s="14" t="s">
        <v>36</v>
      </c>
      <c r="AX206" s="14" t="s">
        <v>88</v>
      </c>
      <c r="AY206" s="263" t="s">
        <v>128</v>
      </c>
    </row>
    <row r="207" s="2" customFormat="1" ht="16.5" customHeight="1">
      <c r="A207" s="37"/>
      <c r="B207" s="38"/>
      <c r="C207" s="264" t="s">
        <v>7</v>
      </c>
      <c r="D207" s="264" t="s">
        <v>230</v>
      </c>
      <c r="E207" s="265" t="s">
        <v>247</v>
      </c>
      <c r="F207" s="266" t="s">
        <v>248</v>
      </c>
      <c r="G207" s="267" t="s">
        <v>196</v>
      </c>
      <c r="H207" s="268">
        <v>6840.4880000000003</v>
      </c>
      <c r="I207" s="269"/>
      <c r="J207" s="270">
        <f>ROUND(I207*H207,2)</f>
        <v>0</v>
      </c>
      <c r="K207" s="271"/>
      <c r="L207" s="272"/>
      <c r="M207" s="273" t="s">
        <v>1</v>
      </c>
      <c r="N207" s="274" t="s">
        <v>45</v>
      </c>
      <c r="O207" s="90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2" t="s">
        <v>147</v>
      </c>
      <c r="AT207" s="222" t="s">
        <v>230</v>
      </c>
      <c r="AU207" s="222" t="s">
        <v>90</v>
      </c>
      <c r="AY207" s="16" t="s">
        <v>128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88</v>
      </c>
      <c r="BK207" s="223">
        <f>ROUND(I207*H207,2)</f>
        <v>0</v>
      </c>
      <c r="BL207" s="16" t="s">
        <v>133</v>
      </c>
      <c r="BM207" s="222" t="s">
        <v>332</v>
      </c>
    </row>
    <row r="208" s="2" customFormat="1">
      <c r="A208" s="37"/>
      <c r="B208" s="38"/>
      <c r="C208" s="39"/>
      <c r="D208" s="224" t="s">
        <v>134</v>
      </c>
      <c r="E208" s="39"/>
      <c r="F208" s="225" t="s">
        <v>248</v>
      </c>
      <c r="G208" s="39"/>
      <c r="H208" s="39"/>
      <c r="I208" s="226"/>
      <c r="J208" s="39"/>
      <c r="K208" s="39"/>
      <c r="L208" s="43"/>
      <c r="M208" s="227"/>
      <c r="N208" s="228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134</v>
      </c>
      <c r="AU208" s="16" t="s">
        <v>90</v>
      </c>
    </row>
    <row r="209" s="13" customFormat="1">
      <c r="A209" s="13"/>
      <c r="B209" s="242"/>
      <c r="C209" s="243"/>
      <c r="D209" s="224" t="s">
        <v>198</v>
      </c>
      <c r="E209" s="244" t="s">
        <v>1</v>
      </c>
      <c r="F209" s="245" t="s">
        <v>333</v>
      </c>
      <c r="G209" s="243"/>
      <c r="H209" s="246">
        <v>6840.4880000000003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198</v>
      </c>
      <c r="AU209" s="252" t="s">
        <v>90</v>
      </c>
      <c r="AV209" s="13" t="s">
        <v>90</v>
      </c>
      <c r="AW209" s="13" t="s">
        <v>36</v>
      </c>
      <c r="AX209" s="13" t="s">
        <v>80</v>
      </c>
      <c r="AY209" s="252" t="s">
        <v>128</v>
      </c>
    </row>
    <row r="210" s="14" customFormat="1">
      <c r="A210" s="14"/>
      <c r="B210" s="253"/>
      <c r="C210" s="254"/>
      <c r="D210" s="224" t="s">
        <v>198</v>
      </c>
      <c r="E210" s="255" t="s">
        <v>1</v>
      </c>
      <c r="F210" s="256" t="s">
        <v>200</v>
      </c>
      <c r="G210" s="254"/>
      <c r="H210" s="257">
        <v>6840.4880000000003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198</v>
      </c>
      <c r="AU210" s="263" t="s">
        <v>90</v>
      </c>
      <c r="AV210" s="14" t="s">
        <v>133</v>
      </c>
      <c r="AW210" s="14" t="s">
        <v>36</v>
      </c>
      <c r="AX210" s="14" t="s">
        <v>88</v>
      </c>
      <c r="AY210" s="263" t="s">
        <v>128</v>
      </c>
    </row>
    <row r="211" s="11" customFormat="1" ht="22.8" customHeight="1">
      <c r="A211" s="11"/>
      <c r="B211" s="196"/>
      <c r="C211" s="197"/>
      <c r="D211" s="198" t="s">
        <v>79</v>
      </c>
      <c r="E211" s="240" t="s">
        <v>250</v>
      </c>
      <c r="F211" s="240" t="s">
        <v>251</v>
      </c>
      <c r="G211" s="197"/>
      <c r="H211" s="197"/>
      <c r="I211" s="200"/>
      <c r="J211" s="241">
        <f>BK211</f>
        <v>0</v>
      </c>
      <c r="K211" s="197"/>
      <c r="L211" s="202"/>
      <c r="M211" s="203"/>
      <c r="N211" s="204"/>
      <c r="O211" s="204"/>
      <c r="P211" s="205">
        <f>SUM(P212:P213)</f>
        <v>0</v>
      </c>
      <c r="Q211" s="204"/>
      <c r="R211" s="205">
        <f>SUM(R212:R213)</f>
        <v>0</v>
      </c>
      <c r="S211" s="204"/>
      <c r="T211" s="206">
        <f>SUM(T212:T213)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207" t="s">
        <v>88</v>
      </c>
      <c r="AT211" s="208" t="s">
        <v>79</v>
      </c>
      <c r="AU211" s="208" t="s">
        <v>88</v>
      </c>
      <c r="AY211" s="207" t="s">
        <v>128</v>
      </c>
      <c r="BK211" s="209">
        <f>SUM(BK212:BK213)</f>
        <v>0</v>
      </c>
    </row>
    <row r="212" s="2" customFormat="1" ht="16.5" customHeight="1">
      <c r="A212" s="37"/>
      <c r="B212" s="38"/>
      <c r="C212" s="210" t="s">
        <v>175</v>
      </c>
      <c r="D212" s="210" t="s">
        <v>129</v>
      </c>
      <c r="E212" s="211" t="s">
        <v>252</v>
      </c>
      <c r="F212" s="212" t="s">
        <v>253</v>
      </c>
      <c r="G212" s="213" t="s">
        <v>254</v>
      </c>
      <c r="H212" s="214">
        <v>1.815</v>
      </c>
      <c r="I212" s="215"/>
      <c r="J212" s="216">
        <f>ROUND(I212*H212,2)</f>
        <v>0</v>
      </c>
      <c r="K212" s="217"/>
      <c r="L212" s="43"/>
      <c r="M212" s="218" t="s">
        <v>1</v>
      </c>
      <c r="N212" s="219" t="s">
        <v>45</v>
      </c>
      <c r="O212" s="90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2" t="s">
        <v>133</v>
      </c>
      <c r="AT212" s="222" t="s">
        <v>129</v>
      </c>
      <c r="AU212" s="222" t="s">
        <v>90</v>
      </c>
      <c r="AY212" s="16" t="s">
        <v>128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6" t="s">
        <v>88</v>
      </c>
      <c r="BK212" s="223">
        <f>ROUND(I212*H212,2)</f>
        <v>0</v>
      </c>
      <c r="BL212" s="16" t="s">
        <v>133</v>
      </c>
      <c r="BM212" s="222" t="s">
        <v>334</v>
      </c>
    </row>
    <row r="213" s="2" customFormat="1">
      <c r="A213" s="37"/>
      <c r="B213" s="38"/>
      <c r="C213" s="39"/>
      <c r="D213" s="224" t="s">
        <v>134</v>
      </c>
      <c r="E213" s="39"/>
      <c r="F213" s="225" t="s">
        <v>256</v>
      </c>
      <c r="G213" s="39"/>
      <c r="H213" s="39"/>
      <c r="I213" s="226"/>
      <c r="J213" s="39"/>
      <c r="K213" s="39"/>
      <c r="L213" s="43"/>
      <c r="M213" s="230"/>
      <c r="N213" s="231"/>
      <c r="O213" s="232"/>
      <c r="P213" s="232"/>
      <c r="Q213" s="232"/>
      <c r="R213" s="232"/>
      <c r="S213" s="232"/>
      <c r="T213" s="233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134</v>
      </c>
      <c r="AU213" s="16" t="s">
        <v>90</v>
      </c>
    </row>
    <row r="214" s="2" customFormat="1" ht="6.96" customHeight="1">
      <c r="A214" s="37"/>
      <c r="B214" s="65"/>
      <c r="C214" s="66"/>
      <c r="D214" s="66"/>
      <c r="E214" s="66"/>
      <c r="F214" s="66"/>
      <c r="G214" s="66"/>
      <c r="H214" s="66"/>
      <c r="I214" s="66"/>
      <c r="J214" s="66"/>
      <c r="K214" s="66"/>
      <c r="L214" s="43"/>
      <c r="M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</row>
  </sheetData>
  <sheetProtection sheet="1" autoFilter="0" formatColumns="0" formatRows="0" objects="1" scenarios="1" spinCount="100000" saltValue="8kILASc6y9eWW9w0lxHLtPO0S8eqEUBFwvN8VF5OWw3Az7OpMZbv9a/zTfjqEzuF6jWM8bJrDYcwLmmfc947uA==" hashValue="wLPjr3X+ODre/DzxzHjTlvt9+0dLLFXd0V+q4Ejxpv+zXfM7gtWD0IF8RAvV4n6RxeUJhjJf0E+cwAnwmnaSHA==" algorithmName="SHA-512" password="CC35"/>
  <autoFilter ref="C119:K21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 xml:space="preserve"> Morava, oprava hrází Tovačov, Věrovany a oprava hráze Valová, Uhřičice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335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38</v>
      </c>
      <c r="G12" s="37"/>
      <c r="H12" s="37"/>
      <c r="I12" s="139" t="s">
        <v>22</v>
      </c>
      <c r="J12" s="143" t="str">
        <f>'Rekapitulace stavby'!AN8</f>
        <v>31. 7. 2025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70890013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Povodí Moravy, s.p.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CZ70890013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04373863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Ing. Vít Pučálek</v>
      </c>
      <c r="F21" s="37"/>
      <c r="G21" s="37"/>
      <c r="H21" s="37"/>
      <c r="I21" s="139" t="s">
        <v>28</v>
      </c>
      <c r="J21" s="142" t="str">
        <f>IF('Rekapitulace stavby'!AN17="","",'Rekapitulace stavby'!AN17)</f>
        <v>CZ8208233528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ROUND((SUM(BE118:BE142)),  2)</f>
        <v>0</v>
      </c>
      <c r="G33" s="37"/>
      <c r="H33" s="37"/>
      <c r="I33" s="154">
        <v>0.20999999999999999</v>
      </c>
      <c r="J33" s="153">
        <f>ROUND(((SUM(BE118:BE142))*I33),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ROUND((SUM(BF118:BF142)),  2)</f>
        <v>0</v>
      </c>
      <c r="G34" s="37"/>
      <c r="H34" s="37"/>
      <c r="I34" s="154">
        <v>0.12</v>
      </c>
      <c r="J34" s="153">
        <f>ROUND(((SUM(BF118:BF142))*I34),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ROUND((SUM(BG118:BG142)),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ROUND((SUM(BH118:BH142)),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ROUND((SUM(BI118:BI142)),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 xml:space="preserve"> Morava, oprava hrází Tovačov, Věrovany a oprava hráze Valová, Uhřičice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03.1 - SO 03 - vegetační ...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31. 7. 2025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Ing. Vít Pučálek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187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4"/>
      <c r="C98" s="235"/>
      <c r="D98" s="236" t="s">
        <v>188</v>
      </c>
      <c r="E98" s="237"/>
      <c r="F98" s="237"/>
      <c r="G98" s="237"/>
      <c r="H98" s="237"/>
      <c r="I98" s="237"/>
      <c r="J98" s="238">
        <f>J120</f>
        <v>0</v>
      </c>
      <c r="K98" s="235"/>
      <c r="L98" s="239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112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 xml:space="preserve"> Morava, oprava hrází Tovačov, Věrovany a oprava hráze Valová, Uhřičice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104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03.1 - SO 03 - vegetační ...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31. 7. 2025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>Povodí Moravy, s.p.</v>
      </c>
      <c r="G114" s="39"/>
      <c r="H114" s="39"/>
      <c r="I114" s="31" t="s">
        <v>32</v>
      </c>
      <c r="J114" s="35" t="str">
        <f>E21</f>
        <v>Ing. Vít Pučálek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30</v>
      </c>
      <c r="D115" s="39"/>
      <c r="E115" s="39"/>
      <c r="F115" s="26" t="str">
        <f>IF(E18="","",E18)</f>
        <v>Vyplň údaj</v>
      </c>
      <c r="G115" s="39"/>
      <c r="H115" s="39"/>
      <c r="I115" s="31" t="s">
        <v>37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0" customFormat="1" ht="29.28" customHeight="1">
      <c r="A117" s="184"/>
      <c r="B117" s="185"/>
      <c r="C117" s="186" t="s">
        <v>113</v>
      </c>
      <c r="D117" s="187" t="s">
        <v>65</v>
      </c>
      <c r="E117" s="187" t="s">
        <v>61</v>
      </c>
      <c r="F117" s="187" t="s">
        <v>62</v>
      </c>
      <c r="G117" s="187" t="s">
        <v>114</v>
      </c>
      <c r="H117" s="187" t="s">
        <v>115</v>
      </c>
      <c r="I117" s="187" t="s">
        <v>116</v>
      </c>
      <c r="J117" s="188" t="s">
        <v>108</v>
      </c>
      <c r="K117" s="189" t="s">
        <v>117</v>
      </c>
      <c r="L117" s="190"/>
      <c r="M117" s="99" t="s">
        <v>1</v>
      </c>
      <c r="N117" s="100" t="s">
        <v>44</v>
      </c>
      <c r="O117" s="100" t="s">
        <v>118</v>
      </c>
      <c r="P117" s="100" t="s">
        <v>119</v>
      </c>
      <c r="Q117" s="100" t="s">
        <v>120</v>
      </c>
      <c r="R117" s="100" t="s">
        <v>121</v>
      </c>
      <c r="S117" s="100" t="s">
        <v>122</v>
      </c>
      <c r="T117" s="101" t="s">
        <v>123</v>
      </c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</row>
    <row r="118" s="2" customFormat="1" ht="22.8" customHeight="1">
      <c r="A118" s="37"/>
      <c r="B118" s="38"/>
      <c r="C118" s="106" t="s">
        <v>124</v>
      </c>
      <c r="D118" s="39"/>
      <c r="E118" s="39"/>
      <c r="F118" s="39"/>
      <c r="G118" s="39"/>
      <c r="H118" s="39"/>
      <c r="I118" s="39"/>
      <c r="J118" s="191">
        <f>BK118</f>
        <v>0</v>
      </c>
      <c r="K118" s="39"/>
      <c r="L118" s="43"/>
      <c r="M118" s="102"/>
      <c r="N118" s="192"/>
      <c r="O118" s="103"/>
      <c r="P118" s="193">
        <f>P119</f>
        <v>0</v>
      </c>
      <c r="Q118" s="103"/>
      <c r="R118" s="193">
        <f>R119</f>
        <v>0</v>
      </c>
      <c r="S118" s="103"/>
      <c r="T118" s="194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79</v>
      </c>
      <c r="AU118" s="16" t="s">
        <v>110</v>
      </c>
      <c r="BK118" s="195">
        <f>BK119</f>
        <v>0</v>
      </c>
    </row>
    <row r="119" s="11" customFormat="1" ht="25.92" customHeight="1">
      <c r="A119" s="11"/>
      <c r="B119" s="196"/>
      <c r="C119" s="197"/>
      <c r="D119" s="198" t="s">
        <v>79</v>
      </c>
      <c r="E119" s="199" t="s">
        <v>191</v>
      </c>
      <c r="F119" s="199" t="s">
        <v>192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P120</f>
        <v>0</v>
      </c>
      <c r="Q119" s="204"/>
      <c r="R119" s="205">
        <f>R120</f>
        <v>0</v>
      </c>
      <c r="S119" s="204"/>
      <c r="T119" s="206">
        <f>T120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88</v>
      </c>
      <c r="AT119" s="208" t="s">
        <v>79</v>
      </c>
      <c r="AU119" s="208" t="s">
        <v>80</v>
      </c>
      <c r="AY119" s="207" t="s">
        <v>128</v>
      </c>
      <c r="BK119" s="209">
        <f>BK120</f>
        <v>0</v>
      </c>
    </row>
    <row r="120" s="11" customFormat="1" ht="22.8" customHeight="1">
      <c r="A120" s="11"/>
      <c r="B120" s="196"/>
      <c r="C120" s="197"/>
      <c r="D120" s="198" t="s">
        <v>79</v>
      </c>
      <c r="E120" s="240" t="s">
        <v>88</v>
      </c>
      <c r="F120" s="240" t="s">
        <v>193</v>
      </c>
      <c r="G120" s="197"/>
      <c r="H120" s="197"/>
      <c r="I120" s="200"/>
      <c r="J120" s="241">
        <f>BK120</f>
        <v>0</v>
      </c>
      <c r="K120" s="197"/>
      <c r="L120" s="202"/>
      <c r="M120" s="203"/>
      <c r="N120" s="204"/>
      <c r="O120" s="204"/>
      <c r="P120" s="205">
        <f>SUM(P121:P142)</f>
        <v>0</v>
      </c>
      <c r="Q120" s="204"/>
      <c r="R120" s="205">
        <f>SUM(R121:R142)</f>
        <v>0</v>
      </c>
      <c r="S120" s="204"/>
      <c r="T120" s="206">
        <f>SUM(T121:T142)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88</v>
      </c>
      <c r="AT120" s="208" t="s">
        <v>79</v>
      </c>
      <c r="AU120" s="208" t="s">
        <v>88</v>
      </c>
      <c r="AY120" s="207" t="s">
        <v>128</v>
      </c>
      <c r="BK120" s="209">
        <f>SUM(BK121:BK142)</f>
        <v>0</v>
      </c>
    </row>
    <row r="121" s="2" customFormat="1" ht="24.15" customHeight="1">
      <c r="A121" s="37"/>
      <c r="B121" s="38"/>
      <c r="C121" s="210" t="s">
        <v>88</v>
      </c>
      <c r="D121" s="210" t="s">
        <v>129</v>
      </c>
      <c r="E121" s="211" t="s">
        <v>336</v>
      </c>
      <c r="F121" s="212" t="s">
        <v>337</v>
      </c>
      <c r="G121" s="213" t="s">
        <v>196</v>
      </c>
      <c r="H121" s="214">
        <v>25</v>
      </c>
      <c r="I121" s="215"/>
      <c r="J121" s="216">
        <f>ROUND(I121*H121,2)</f>
        <v>0</v>
      </c>
      <c r="K121" s="217"/>
      <c r="L121" s="43"/>
      <c r="M121" s="218" t="s">
        <v>1</v>
      </c>
      <c r="N121" s="219" t="s">
        <v>45</v>
      </c>
      <c r="O121" s="90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133</v>
      </c>
      <c r="AT121" s="222" t="s">
        <v>129</v>
      </c>
      <c r="AU121" s="222" t="s">
        <v>90</v>
      </c>
      <c r="AY121" s="16" t="s">
        <v>128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88</v>
      </c>
      <c r="BK121" s="223">
        <f>ROUND(I121*H121,2)</f>
        <v>0</v>
      </c>
      <c r="BL121" s="16" t="s">
        <v>133</v>
      </c>
      <c r="BM121" s="222" t="s">
        <v>90</v>
      </c>
    </row>
    <row r="122" s="2" customFormat="1">
      <c r="A122" s="37"/>
      <c r="B122" s="38"/>
      <c r="C122" s="39"/>
      <c r="D122" s="224" t="s">
        <v>134</v>
      </c>
      <c r="E122" s="39"/>
      <c r="F122" s="225" t="s">
        <v>338</v>
      </c>
      <c r="G122" s="39"/>
      <c r="H122" s="39"/>
      <c r="I122" s="226"/>
      <c r="J122" s="39"/>
      <c r="K122" s="39"/>
      <c r="L122" s="43"/>
      <c r="M122" s="227"/>
      <c r="N122" s="228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134</v>
      </c>
      <c r="AU122" s="16" t="s">
        <v>90</v>
      </c>
    </row>
    <row r="123" s="13" customFormat="1">
      <c r="A123" s="13"/>
      <c r="B123" s="242"/>
      <c r="C123" s="243"/>
      <c r="D123" s="224" t="s">
        <v>198</v>
      </c>
      <c r="E123" s="244" t="s">
        <v>1</v>
      </c>
      <c r="F123" s="245" t="s">
        <v>339</v>
      </c>
      <c r="G123" s="243"/>
      <c r="H123" s="246">
        <v>25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2" t="s">
        <v>198</v>
      </c>
      <c r="AU123" s="252" t="s">
        <v>90</v>
      </c>
      <c r="AV123" s="13" t="s">
        <v>90</v>
      </c>
      <c r="AW123" s="13" t="s">
        <v>36</v>
      </c>
      <c r="AX123" s="13" t="s">
        <v>80</v>
      </c>
      <c r="AY123" s="252" t="s">
        <v>128</v>
      </c>
    </row>
    <row r="124" s="14" customFormat="1">
      <c r="A124" s="14"/>
      <c r="B124" s="253"/>
      <c r="C124" s="254"/>
      <c r="D124" s="224" t="s">
        <v>198</v>
      </c>
      <c r="E124" s="255" t="s">
        <v>1</v>
      </c>
      <c r="F124" s="256" t="s">
        <v>200</v>
      </c>
      <c r="G124" s="254"/>
      <c r="H124" s="257">
        <v>25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3" t="s">
        <v>198</v>
      </c>
      <c r="AU124" s="263" t="s">
        <v>90</v>
      </c>
      <c r="AV124" s="14" t="s">
        <v>133</v>
      </c>
      <c r="AW124" s="14" t="s">
        <v>36</v>
      </c>
      <c r="AX124" s="14" t="s">
        <v>88</v>
      </c>
      <c r="AY124" s="263" t="s">
        <v>128</v>
      </c>
    </row>
    <row r="125" s="2" customFormat="1" ht="16.5" customHeight="1">
      <c r="A125" s="37"/>
      <c r="B125" s="38"/>
      <c r="C125" s="210" t="s">
        <v>90</v>
      </c>
      <c r="D125" s="210" t="s">
        <v>129</v>
      </c>
      <c r="E125" s="211" t="s">
        <v>340</v>
      </c>
      <c r="F125" s="212" t="s">
        <v>341</v>
      </c>
      <c r="G125" s="213" t="s">
        <v>283</v>
      </c>
      <c r="H125" s="214">
        <v>59</v>
      </c>
      <c r="I125" s="215"/>
      <c r="J125" s="216">
        <f>ROUND(I125*H125,2)</f>
        <v>0</v>
      </c>
      <c r="K125" s="217"/>
      <c r="L125" s="43"/>
      <c r="M125" s="218" t="s">
        <v>1</v>
      </c>
      <c r="N125" s="219" t="s">
        <v>45</v>
      </c>
      <c r="O125" s="90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133</v>
      </c>
      <c r="AT125" s="222" t="s">
        <v>129</v>
      </c>
      <c r="AU125" s="222" t="s">
        <v>90</v>
      </c>
      <c r="AY125" s="16" t="s">
        <v>128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88</v>
      </c>
      <c r="BK125" s="223">
        <f>ROUND(I125*H125,2)</f>
        <v>0</v>
      </c>
      <c r="BL125" s="16" t="s">
        <v>133</v>
      </c>
      <c r="BM125" s="222" t="s">
        <v>133</v>
      </c>
    </row>
    <row r="126" s="2" customFormat="1">
      <c r="A126" s="37"/>
      <c r="B126" s="38"/>
      <c r="C126" s="39"/>
      <c r="D126" s="224" t="s">
        <v>134</v>
      </c>
      <c r="E126" s="39"/>
      <c r="F126" s="225" t="s">
        <v>342</v>
      </c>
      <c r="G126" s="39"/>
      <c r="H126" s="39"/>
      <c r="I126" s="226"/>
      <c r="J126" s="39"/>
      <c r="K126" s="39"/>
      <c r="L126" s="43"/>
      <c r="M126" s="227"/>
      <c r="N126" s="228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134</v>
      </c>
      <c r="AU126" s="16" t="s">
        <v>90</v>
      </c>
    </row>
    <row r="127" s="13" customFormat="1">
      <c r="A127" s="13"/>
      <c r="B127" s="242"/>
      <c r="C127" s="243"/>
      <c r="D127" s="224" t="s">
        <v>198</v>
      </c>
      <c r="E127" s="244" t="s">
        <v>1</v>
      </c>
      <c r="F127" s="245" t="s">
        <v>343</v>
      </c>
      <c r="G127" s="243"/>
      <c r="H127" s="246">
        <v>59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2" t="s">
        <v>198</v>
      </c>
      <c r="AU127" s="252" t="s">
        <v>90</v>
      </c>
      <c r="AV127" s="13" t="s">
        <v>90</v>
      </c>
      <c r="AW127" s="13" t="s">
        <v>36</v>
      </c>
      <c r="AX127" s="13" t="s">
        <v>80</v>
      </c>
      <c r="AY127" s="252" t="s">
        <v>128</v>
      </c>
    </row>
    <row r="128" s="14" customFormat="1">
      <c r="A128" s="14"/>
      <c r="B128" s="253"/>
      <c r="C128" s="254"/>
      <c r="D128" s="224" t="s">
        <v>198</v>
      </c>
      <c r="E128" s="255" t="s">
        <v>1</v>
      </c>
      <c r="F128" s="256" t="s">
        <v>200</v>
      </c>
      <c r="G128" s="254"/>
      <c r="H128" s="257">
        <v>59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3" t="s">
        <v>198</v>
      </c>
      <c r="AU128" s="263" t="s">
        <v>90</v>
      </c>
      <c r="AV128" s="14" t="s">
        <v>133</v>
      </c>
      <c r="AW128" s="14" t="s">
        <v>36</v>
      </c>
      <c r="AX128" s="14" t="s">
        <v>88</v>
      </c>
      <c r="AY128" s="263" t="s">
        <v>128</v>
      </c>
    </row>
    <row r="129" s="2" customFormat="1" ht="16.5" customHeight="1">
      <c r="A129" s="37"/>
      <c r="B129" s="38"/>
      <c r="C129" s="210" t="s">
        <v>140</v>
      </c>
      <c r="D129" s="210" t="s">
        <v>129</v>
      </c>
      <c r="E129" s="211" t="s">
        <v>344</v>
      </c>
      <c r="F129" s="212" t="s">
        <v>345</v>
      </c>
      <c r="G129" s="213" t="s">
        <v>283</v>
      </c>
      <c r="H129" s="214">
        <v>43</v>
      </c>
      <c r="I129" s="215"/>
      <c r="J129" s="216">
        <f>ROUND(I129*H129,2)</f>
        <v>0</v>
      </c>
      <c r="K129" s="217"/>
      <c r="L129" s="43"/>
      <c r="M129" s="218" t="s">
        <v>1</v>
      </c>
      <c r="N129" s="219" t="s">
        <v>45</v>
      </c>
      <c r="O129" s="90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133</v>
      </c>
      <c r="AT129" s="222" t="s">
        <v>129</v>
      </c>
      <c r="AU129" s="222" t="s">
        <v>90</v>
      </c>
      <c r="AY129" s="16" t="s">
        <v>128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88</v>
      </c>
      <c r="BK129" s="223">
        <f>ROUND(I129*H129,2)</f>
        <v>0</v>
      </c>
      <c r="BL129" s="16" t="s">
        <v>133</v>
      </c>
      <c r="BM129" s="222" t="s">
        <v>143</v>
      </c>
    </row>
    <row r="130" s="2" customFormat="1">
      <c r="A130" s="37"/>
      <c r="B130" s="38"/>
      <c r="C130" s="39"/>
      <c r="D130" s="224" t="s">
        <v>134</v>
      </c>
      <c r="E130" s="39"/>
      <c r="F130" s="225" t="s">
        <v>346</v>
      </c>
      <c r="G130" s="39"/>
      <c r="H130" s="39"/>
      <c r="I130" s="226"/>
      <c r="J130" s="39"/>
      <c r="K130" s="39"/>
      <c r="L130" s="43"/>
      <c r="M130" s="227"/>
      <c r="N130" s="22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134</v>
      </c>
      <c r="AU130" s="16" t="s">
        <v>90</v>
      </c>
    </row>
    <row r="131" s="13" customFormat="1">
      <c r="A131" s="13"/>
      <c r="B131" s="242"/>
      <c r="C131" s="243"/>
      <c r="D131" s="224" t="s">
        <v>198</v>
      </c>
      <c r="E131" s="244" t="s">
        <v>1</v>
      </c>
      <c r="F131" s="245" t="s">
        <v>347</v>
      </c>
      <c r="G131" s="243"/>
      <c r="H131" s="246">
        <v>43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2" t="s">
        <v>198</v>
      </c>
      <c r="AU131" s="252" t="s">
        <v>90</v>
      </c>
      <c r="AV131" s="13" t="s">
        <v>90</v>
      </c>
      <c r="AW131" s="13" t="s">
        <v>36</v>
      </c>
      <c r="AX131" s="13" t="s">
        <v>80</v>
      </c>
      <c r="AY131" s="252" t="s">
        <v>128</v>
      </c>
    </row>
    <row r="132" s="14" customFormat="1">
      <c r="A132" s="14"/>
      <c r="B132" s="253"/>
      <c r="C132" s="254"/>
      <c r="D132" s="224" t="s">
        <v>198</v>
      </c>
      <c r="E132" s="255" t="s">
        <v>1</v>
      </c>
      <c r="F132" s="256" t="s">
        <v>200</v>
      </c>
      <c r="G132" s="254"/>
      <c r="H132" s="257">
        <v>43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3" t="s">
        <v>198</v>
      </c>
      <c r="AU132" s="263" t="s">
        <v>90</v>
      </c>
      <c r="AV132" s="14" t="s">
        <v>133</v>
      </c>
      <c r="AW132" s="14" t="s">
        <v>36</v>
      </c>
      <c r="AX132" s="14" t="s">
        <v>88</v>
      </c>
      <c r="AY132" s="263" t="s">
        <v>128</v>
      </c>
    </row>
    <row r="133" s="2" customFormat="1" ht="16.5" customHeight="1">
      <c r="A133" s="37"/>
      <c r="B133" s="38"/>
      <c r="C133" s="210" t="s">
        <v>133</v>
      </c>
      <c r="D133" s="210" t="s">
        <v>129</v>
      </c>
      <c r="E133" s="211" t="s">
        <v>348</v>
      </c>
      <c r="F133" s="212" t="s">
        <v>349</v>
      </c>
      <c r="G133" s="213" t="s">
        <v>283</v>
      </c>
      <c r="H133" s="214">
        <v>6</v>
      </c>
      <c r="I133" s="215"/>
      <c r="J133" s="216">
        <f>ROUND(I133*H133,2)</f>
        <v>0</v>
      </c>
      <c r="K133" s="217"/>
      <c r="L133" s="43"/>
      <c r="M133" s="218" t="s">
        <v>1</v>
      </c>
      <c r="N133" s="219" t="s">
        <v>45</v>
      </c>
      <c r="O133" s="90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133</v>
      </c>
      <c r="AT133" s="222" t="s">
        <v>129</v>
      </c>
      <c r="AU133" s="222" t="s">
        <v>90</v>
      </c>
      <c r="AY133" s="16" t="s">
        <v>128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88</v>
      </c>
      <c r="BK133" s="223">
        <f>ROUND(I133*H133,2)</f>
        <v>0</v>
      </c>
      <c r="BL133" s="16" t="s">
        <v>133</v>
      </c>
      <c r="BM133" s="222" t="s">
        <v>147</v>
      </c>
    </row>
    <row r="134" s="2" customFormat="1">
      <c r="A134" s="37"/>
      <c r="B134" s="38"/>
      <c r="C134" s="39"/>
      <c r="D134" s="224" t="s">
        <v>134</v>
      </c>
      <c r="E134" s="39"/>
      <c r="F134" s="225" t="s">
        <v>350</v>
      </c>
      <c r="G134" s="39"/>
      <c r="H134" s="39"/>
      <c r="I134" s="226"/>
      <c r="J134" s="39"/>
      <c r="K134" s="39"/>
      <c r="L134" s="43"/>
      <c r="M134" s="227"/>
      <c r="N134" s="228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134</v>
      </c>
      <c r="AU134" s="16" t="s">
        <v>90</v>
      </c>
    </row>
    <row r="135" s="13" customFormat="1">
      <c r="A135" s="13"/>
      <c r="B135" s="242"/>
      <c r="C135" s="243"/>
      <c r="D135" s="224" t="s">
        <v>198</v>
      </c>
      <c r="E135" s="244" t="s">
        <v>1</v>
      </c>
      <c r="F135" s="245" t="s">
        <v>305</v>
      </c>
      <c r="G135" s="243"/>
      <c r="H135" s="246">
        <v>6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198</v>
      </c>
      <c r="AU135" s="252" t="s">
        <v>90</v>
      </c>
      <c r="AV135" s="13" t="s">
        <v>90</v>
      </c>
      <c r="AW135" s="13" t="s">
        <v>36</v>
      </c>
      <c r="AX135" s="13" t="s">
        <v>80</v>
      </c>
      <c r="AY135" s="252" t="s">
        <v>128</v>
      </c>
    </row>
    <row r="136" s="14" customFormat="1">
      <c r="A136" s="14"/>
      <c r="B136" s="253"/>
      <c r="C136" s="254"/>
      <c r="D136" s="224" t="s">
        <v>198</v>
      </c>
      <c r="E136" s="255" t="s">
        <v>1</v>
      </c>
      <c r="F136" s="256" t="s">
        <v>200</v>
      </c>
      <c r="G136" s="254"/>
      <c r="H136" s="257">
        <v>6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198</v>
      </c>
      <c r="AU136" s="263" t="s">
        <v>90</v>
      </c>
      <c r="AV136" s="14" t="s">
        <v>133</v>
      </c>
      <c r="AW136" s="14" t="s">
        <v>36</v>
      </c>
      <c r="AX136" s="14" t="s">
        <v>88</v>
      </c>
      <c r="AY136" s="263" t="s">
        <v>128</v>
      </c>
    </row>
    <row r="137" s="2" customFormat="1" ht="21.75" customHeight="1">
      <c r="A137" s="37"/>
      <c r="B137" s="38"/>
      <c r="C137" s="210" t="s">
        <v>127</v>
      </c>
      <c r="D137" s="210" t="s">
        <v>129</v>
      </c>
      <c r="E137" s="211" t="s">
        <v>324</v>
      </c>
      <c r="F137" s="212" t="s">
        <v>351</v>
      </c>
      <c r="G137" s="213" t="s">
        <v>132</v>
      </c>
      <c r="H137" s="214">
        <v>1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45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133</v>
      </c>
      <c r="AT137" s="222" t="s">
        <v>129</v>
      </c>
      <c r="AU137" s="222" t="s">
        <v>90</v>
      </c>
      <c r="AY137" s="16" t="s">
        <v>128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88</v>
      </c>
      <c r="BK137" s="223">
        <f>ROUND(I137*H137,2)</f>
        <v>0</v>
      </c>
      <c r="BL137" s="16" t="s">
        <v>133</v>
      </c>
      <c r="BM137" s="222" t="s">
        <v>151</v>
      </c>
    </row>
    <row r="138" s="2" customFormat="1">
      <c r="A138" s="37"/>
      <c r="B138" s="38"/>
      <c r="C138" s="39"/>
      <c r="D138" s="224" t="s">
        <v>134</v>
      </c>
      <c r="E138" s="39"/>
      <c r="F138" s="225" t="s">
        <v>351</v>
      </c>
      <c r="G138" s="39"/>
      <c r="H138" s="39"/>
      <c r="I138" s="226"/>
      <c r="J138" s="39"/>
      <c r="K138" s="39"/>
      <c r="L138" s="43"/>
      <c r="M138" s="227"/>
      <c r="N138" s="22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134</v>
      </c>
      <c r="AU138" s="16" t="s">
        <v>90</v>
      </c>
    </row>
    <row r="139" s="2" customFormat="1">
      <c r="A139" s="37"/>
      <c r="B139" s="38"/>
      <c r="C139" s="39"/>
      <c r="D139" s="224" t="s">
        <v>135</v>
      </c>
      <c r="E139" s="39"/>
      <c r="F139" s="229" t="s">
        <v>352</v>
      </c>
      <c r="G139" s="39"/>
      <c r="H139" s="39"/>
      <c r="I139" s="226"/>
      <c r="J139" s="39"/>
      <c r="K139" s="39"/>
      <c r="L139" s="43"/>
      <c r="M139" s="227"/>
      <c r="N139" s="228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135</v>
      </c>
      <c r="AU139" s="16" t="s">
        <v>90</v>
      </c>
    </row>
    <row r="140" s="2" customFormat="1" ht="16.5" customHeight="1">
      <c r="A140" s="37"/>
      <c r="B140" s="38"/>
      <c r="C140" s="210" t="s">
        <v>143</v>
      </c>
      <c r="D140" s="210" t="s">
        <v>129</v>
      </c>
      <c r="E140" s="211" t="s">
        <v>353</v>
      </c>
      <c r="F140" s="212" t="s">
        <v>354</v>
      </c>
      <c r="G140" s="213" t="s">
        <v>132</v>
      </c>
      <c r="H140" s="214">
        <v>1</v>
      </c>
      <c r="I140" s="215"/>
      <c r="J140" s="216">
        <f>ROUND(I140*H140,2)</f>
        <v>0</v>
      </c>
      <c r="K140" s="217"/>
      <c r="L140" s="43"/>
      <c r="M140" s="218" t="s">
        <v>1</v>
      </c>
      <c r="N140" s="219" t="s">
        <v>45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133</v>
      </c>
      <c r="AT140" s="222" t="s">
        <v>129</v>
      </c>
      <c r="AU140" s="222" t="s">
        <v>90</v>
      </c>
      <c r="AY140" s="16" t="s">
        <v>128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88</v>
      </c>
      <c r="BK140" s="223">
        <f>ROUND(I140*H140,2)</f>
        <v>0</v>
      </c>
      <c r="BL140" s="16" t="s">
        <v>133</v>
      </c>
      <c r="BM140" s="222" t="s">
        <v>8</v>
      </c>
    </row>
    <row r="141" s="2" customFormat="1">
      <c r="A141" s="37"/>
      <c r="B141" s="38"/>
      <c r="C141" s="39"/>
      <c r="D141" s="224" t="s">
        <v>134</v>
      </c>
      <c r="E141" s="39"/>
      <c r="F141" s="225" t="s">
        <v>354</v>
      </c>
      <c r="G141" s="39"/>
      <c r="H141" s="39"/>
      <c r="I141" s="226"/>
      <c r="J141" s="39"/>
      <c r="K141" s="39"/>
      <c r="L141" s="43"/>
      <c r="M141" s="227"/>
      <c r="N141" s="228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134</v>
      </c>
      <c r="AU141" s="16" t="s">
        <v>90</v>
      </c>
    </row>
    <row r="142" s="2" customFormat="1">
      <c r="A142" s="37"/>
      <c r="B142" s="38"/>
      <c r="C142" s="39"/>
      <c r="D142" s="224" t="s">
        <v>135</v>
      </c>
      <c r="E142" s="39"/>
      <c r="F142" s="229" t="s">
        <v>355</v>
      </c>
      <c r="G142" s="39"/>
      <c r="H142" s="39"/>
      <c r="I142" s="226"/>
      <c r="J142" s="39"/>
      <c r="K142" s="39"/>
      <c r="L142" s="43"/>
      <c r="M142" s="230"/>
      <c r="N142" s="231"/>
      <c r="O142" s="232"/>
      <c r="P142" s="232"/>
      <c r="Q142" s="232"/>
      <c r="R142" s="232"/>
      <c r="S142" s="232"/>
      <c r="T142" s="233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135</v>
      </c>
      <c r="AU142" s="16" t="s">
        <v>90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lLk7+s1h0FQsFTgiVA8LE4LEluo8wrcb6qXuud6+wYcHhWFw0qViNjY/Kivk7dRvg+n7mGxD2cIq0H9qsqxA/g==" hashValue="lqKk2lyI3a5F7UtfsDWcZPTKDszdz8H9yRL50A0iNNceRF4Zc111pA3va/Nl2RuEi5YiUy0iSbzUGOwtkfrffw==" algorithmName="SHA-512" password="CC35"/>
  <autoFilter ref="C117:K14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2025-07-31T07:56:38Z</dcterms:created>
  <dcterms:modified xsi:type="dcterms:W3CDTF">2025-07-31T07:56:42Z</dcterms:modified>
</cp:coreProperties>
</file>